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Downloads\"/>
    </mc:Choice>
  </mc:AlternateContent>
  <bookViews>
    <workbookView xWindow="0" yWindow="0" windowWidth="28800" windowHeight="12030"/>
  </bookViews>
  <sheets>
    <sheet name="GRANDES AGREGADO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[1]C!$P$428:$T$428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localSheetId="0" hidden="1">#REF!,#REF!,#REF!,#REF!,#REF!,#REF!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localSheetId="0" hidden="1">[2]BOP!$A$36:$IV$36,[2]BOP!$A$44:$IV$44,[2]BOP!$A$59:$IV$59,[2]BOP!#REF!,[2]BOP!#REF!,[2]BOP!$A$79:$IV$79,[2]BOP!$A$81:$IV$88,[2]BOP!#REF!,[2]BOP!#REF!</definedName>
    <definedName name="annie2" hidden="1">[2]BOP!$A$36:$IV$36,[2]BOP!$A$44:$IV$44,[2]BOP!$A$59:$IV$59,[2]BOP!#REF!,[2]BOP!#REF!,[2]BOP!$A$79:$IV$79,[2]BOP!$A$81:$IV$88,[2]BOP!#REF!,[2]BOP!#REF!</definedName>
    <definedName name="anscount" hidden="1">1</definedName>
    <definedName name="_xlnm.Print_Area" localSheetId="0">'GRANDES AGREGADOS'!$A$1:$AL$42</definedName>
    <definedName name="_xlnm.Print_Area">'[3]Table 1'!#REF!</definedName>
    <definedName name="as" localSheetId="0" hidden="1">#REF!,#REF!,#REF!,#REF!,#REF!,#REF!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localSheetId="0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>{"Annually";"Semi-Annually";"Quarterly";"Bi-Monthly";"Monthly"}</definedName>
    <definedName name="Cwvu.a." localSheetId="0" hidden="1">#REF!,#REF!,#REF!,#REF!,#REF!,#REF!</definedName>
    <definedName name="Cwvu.a." hidden="1">#REF!,#REF!,#REF!,#REF!,#REF!,#REF!</definedName>
    <definedName name="Cwvu.bop." localSheetId="0" hidden="1">#REF!,#REF!,#REF!,#REF!,#REF!,#REF!</definedName>
    <definedName name="Cwvu.bop." hidden="1">#REF!,#REF!,#REF!,#REF!,#REF!,#REF!</definedName>
    <definedName name="Cwvu.bop.sr." localSheetId="0" hidden="1">#REF!,#REF!,#REF!,#REF!,#REF!,#REF!</definedName>
    <definedName name="Cwvu.bop.sr." hidden="1">#REF!,#REF!,#REF!,#REF!,#REF!,#REF!</definedName>
    <definedName name="Cwvu.bopsdr.sr." localSheetId="0" hidden="1">#REF!,#REF!,#REF!,#REF!,#REF!,#REF!</definedName>
    <definedName name="Cwvu.bopsdr.sr." hidden="1">#REF!,#REF!,#REF!,#REF!,#REF!,#REF!</definedName>
    <definedName name="Cwvu.cotton." localSheetId="0" hidden="1">#REF!,#REF!,#REF!,#REF!,#REF!,#REF!,#REF!,#REF!</definedName>
    <definedName name="Cwvu.cotton." hidden="1">#REF!,#REF!,#REF!,#REF!,#REF!,#REF!,#REF!,#REF!</definedName>
    <definedName name="Cwvu.cottonall." localSheetId="0" hidden="1">#REF!,#REF!,#REF!,#REF!,#REF!,#REF!,#REF!</definedName>
    <definedName name="Cwvu.cottonall." hidden="1">#REF!,#REF!,#REF!,#REF!,#REF!,#REF!,#REF!</definedName>
    <definedName name="Cwvu.exportdetails." localSheetId="0" hidden="1">#REF!,#REF!,#REF!,#REF!,#REF!,#REF!,#REF!</definedName>
    <definedName name="Cwvu.exportdetails." hidden="1">#REF!,#REF!,#REF!,#REF!,#REF!,#REF!,#REF!</definedName>
    <definedName name="Cwvu.exports." localSheetId="0" hidden="1">#REF!,#REF!,#REF!,#REF!,#REF!,#REF!,#REF!,#REF!</definedName>
    <definedName name="Cwvu.exports." hidden="1">#REF!,#REF!,#REF!,#REF!,#REF!,#REF!,#REF!,#REF!</definedName>
    <definedName name="Cwvu.gold." localSheetId="0" hidden="1">#REF!,#REF!,#REF!,#REF!,#REF!,#REF!,#REF!,#REF!</definedName>
    <definedName name="Cwvu.gold." hidden="1">#REF!,#REF!,#REF!,#REF!,#REF!,#REF!,#REF!,#REF!</definedName>
    <definedName name="Cwvu.goldall." localSheetId="0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localSheetId="0" hidden="1">#REF!,#REF!,#REF!,#REF!,#REF!,#REF!,#REF!,#REF!,#REF!</definedName>
    <definedName name="Cwvu.imports." hidden="1">#REF!,#REF!,#REF!,#REF!,#REF!,#REF!,#REF!,#REF!,#REF!</definedName>
    <definedName name="Cwvu.importsall." localSheetId="0" hidden="1">#REF!,#REF!,#REF!,#REF!,#REF!,#REF!,#REF!,#REF!,#REF!</definedName>
    <definedName name="Cwvu.importsall." hidden="1">#REF!,#REF!,#REF!,#REF!,#REF!,#REF!,#REF!,#REF!,#REF!</definedName>
    <definedName name="Cwvu.tot." localSheetId="0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localSheetId="0" hidden="1">#REF!,#REF!,#REF!,#REF!,#REF!,#REF!,#REF!</definedName>
    <definedName name="d_" hidden="1">#REF!,#REF!,#REF!,#REF!,#REF!,#REF!,#REF!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[2]BOP!$A$36:$IV$36,[2]BOP!$A$44:$IV$44,[2]BOP!$A$59:$IV$59,[2]BOP!#REF!,[2]BOP!#REF!,[2]BOP!$A$79:$IV$79</definedName>
    <definedName name="ddd" hidden="1">[2]BOP!$A$36:$IV$36,[2]BOP!$A$44:$IV$44,[2]BOP!$A$59:$IV$59,[2]BOP!#REF!,[2]BOP!#REF!,[2]BOP!$A$79:$IV$79</definedName>
    <definedName name="de" localSheetId="0" hidden="1">#REF!</definedName>
    <definedName name="de" hidden="1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localSheetId="0" hidden="1">#REF!,#REF!,#REF!,#REF!,#REF!,#REF!,#REF!,#REF!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onomica" localSheetId="0" hidden="1">#REF!</definedName>
    <definedName name="Economica" hidden="1">#REF!</definedName>
    <definedName name="Edmir" localSheetId="0" hidden="1">#REF!,#REF!,#REF!,#REF!,#REF!,#REF!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localSheetId="0" hidden="1">#REF!,#REF!,#REF!,#REF!,#REF!,#REF!,#REF!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0" hidden="1">#REF!,#REF!,#REF!,#REF!,#REF!,#REF!,#REF!,#REF!</definedName>
    <definedName name="Ex_" hidden="1">#REF!,#REF!,#REF!,#REF!,#REF!,#REF!,#REF!,#REF!</definedName>
    <definedName name="Exe" localSheetId="0" hidden="1">#REF!,#REF!,#REF!,#REF!,#REF!,#REF!,#REF!,#REF!,#REF!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localSheetId="0" hidden="1">#REF!,#REF!,#REF!,#REF!,#REF!,#REF!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localSheetId="0" hidden="1">#REF!,#REF!,#REF!,#REF!,#REF!,#REF!,#REF!,#REF!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ub" localSheetId="0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INDEX({12,6,3,2,1},MATCH(#REF!,[0]!frequency,0))</definedName>
    <definedName name="months_per_period">INDEX({12,6,3,2,1},MATCH(#REF!,frequency,0))</definedName>
    <definedName name="Municipio" localSheetId="0">'[4]Table 1'!#REF!</definedName>
    <definedName name="Municipio">'[4]Table 1'!#REF!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eriods_per_year" localSheetId="0">INDEX({1,2,4,6,12},MATCH(#REF!,[0]!frequency,0))</definedName>
    <definedName name="periods_per_year">INDEX({1,2,4,6,12},MATCH(#REF!,frequency,0))</definedName>
    <definedName name="PJ_2014" localSheetId="0" hidden="1">#REF!</definedName>
    <definedName name="PJ_2014" hidden="1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'GRANDES AGREGADOS'!$A:$A</definedName>
    <definedName name="_xlnm.Print_Titles">[5]SUMMARY!$B$1:$D$65536,[5]SUMMARY!$A$3:$IV$5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localSheetId="0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0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0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0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0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0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0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0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0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0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0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0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0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0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0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0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0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0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0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0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0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0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0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0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localSheetId="0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0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0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0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0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0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0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0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0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0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0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0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0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0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0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0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0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0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0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0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0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0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localSheetId="0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0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0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0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0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0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0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0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0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0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0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0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localSheetId="0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0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0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0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0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0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0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0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0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0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0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0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0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0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0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0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0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0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0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0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0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0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0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0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localSheetId="0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0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0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0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0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0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0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0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0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0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0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0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0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0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2" l="1"/>
  <c r="AK36" i="2"/>
  <c r="AK34" i="2" s="1"/>
  <c r="AK27" i="2"/>
  <c r="AK17" i="2"/>
  <c r="AK10" i="2"/>
  <c r="AK9" i="2" s="1"/>
  <c r="AK30" i="2" l="1"/>
  <c r="AK26" i="2"/>
  <c r="AL36" i="2"/>
  <c r="AJ36" i="2"/>
  <c r="AL35" i="2"/>
  <c r="AL34" i="2"/>
  <c r="AJ34" i="2"/>
  <c r="AL27" i="2"/>
  <c r="AJ27" i="2"/>
  <c r="AL17" i="2"/>
  <c r="AJ17" i="2"/>
  <c r="AI17" i="2"/>
  <c r="AL13" i="2"/>
  <c r="AJ13" i="2"/>
  <c r="AL10" i="2"/>
  <c r="AL9" i="2" s="1"/>
  <c r="AJ10" i="2"/>
  <c r="AI10" i="2"/>
  <c r="AI9" i="2" s="1"/>
  <c r="AL30" i="2" l="1"/>
  <c r="AJ9" i="2"/>
  <c r="AJ30" i="2" s="1"/>
  <c r="AJ39" i="2"/>
  <c r="AL39" i="2"/>
  <c r="AL26" i="2"/>
  <c r="AJ26" i="2"/>
</calcChain>
</file>

<file path=xl/sharedStrings.xml><?xml version="1.0" encoding="utf-8"?>
<sst xmlns="http://schemas.openxmlformats.org/spreadsheetml/2006/main" count="71" uniqueCount="36">
  <si>
    <t>MAPA - RECEITAS, DESPESAS E SALDOS</t>
  </si>
  <si>
    <t>CGE</t>
  </si>
  <si>
    <t>ORÇ.</t>
  </si>
  <si>
    <t>1. Total Receitas</t>
  </si>
  <si>
    <t>1.1 - Receitas Correntes (excluindo donativos)</t>
  </si>
  <si>
    <t>Impostos</t>
  </si>
  <si>
    <t>Segurança Social</t>
  </si>
  <si>
    <t>Transferências (donativos)</t>
  </si>
  <si>
    <t>Corrente</t>
  </si>
  <si>
    <t>Capital</t>
  </si>
  <si>
    <t>Outras Receitas</t>
  </si>
  <si>
    <t>2. Total Despesas</t>
  </si>
  <si>
    <t>Despesas com Pessoal</t>
  </si>
  <si>
    <t>Aquisição de Bens e Serviços</t>
  </si>
  <si>
    <t>Juros Correntes</t>
  </si>
  <si>
    <t>Subsidios</t>
  </si>
  <si>
    <t>Transferências Correntes</t>
  </si>
  <si>
    <t>Beneficios Sociais</t>
  </si>
  <si>
    <t>Outras despesas correntes</t>
  </si>
  <si>
    <t>Valor a regularizar</t>
  </si>
  <si>
    <t>3. Resultado Operacional Bruto</t>
  </si>
  <si>
    <t>4. Ativos não Financeiros</t>
  </si>
  <si>
    <t>Compra ativos não financeiros</t>
  </si>
  <si>
    <t>Venda ativos não financeiros</t>
  </si>
  <si>
    <r>
      <t xml:space="preserve">5. Global  Global </t>
    </r>
    <r>
      <rPr>
        <sz val="9"/>
        <color indexed="8"/>
        <rFont val="Sources sans"/>
      </rPr>
      <t>(1-2-4)</t>
    </r>
  </si>
  <si>
    <t xml:space="preserve">    Saldo global (em percentagem do PIB)</t>
  </si>
  <si>
    <t xml:space="preserve">    Saldo Corrente Primario (1.1+TC-2+juros)</t>
  </si>
  <si>
    <t xml:space="preserve">    Saldo Corrente Primario (em percentagem do PIB)</t>
  </si>
  <si>
    <t>6. Financiamento</t>
  </si>
  <si>
    <t xml:space="preserve">    6.1 Ativos Financeiros</t>
  </si>
  <si>
    <t xml:space="preserve">    6.2 Passivos Financeiros</t>
  </si>
  <si>
    <t>Interno líquido</t>
  </si>
  <si>
    <t>Externo líquido</t>
  </si>
  <si>
    <t>7.GAP Financiamento (5 - 6)</t>
  </si>
  <si>
    <t>Fonte: MFFE</t>
  </si>
  <si>
    <r>
      <rPr>
        <b/>
        <sz val="9"/>
        <color rgb="FF000000"/>
        <rFont val="Calibri"/>
        <family val="2"/>
        <scheme val="minor"/>
      </rPr>
      <t>Nota:</t>
    </r>
    <r>
      <rPr>
        <sz val="9"/>
        <color rgb="FF000000"/>
        <rFont val="Calibri"/>
        <family val="2"/>
        <scheme val="minor"/>
      </rPr>
      <t xml:space="preserve"> A partir de agosto de 2022, passou-se a considerar,
 para cálculo dos rácios, o</t>
    </r>
    <r>
      <rPr>
        <i/>
        <sz val="9"/>
        <color rgb="FF000000"/>
        <rFont val="Calibri"/>
        <family val="2"/>
        <scheme val="minor"/>
      </rPr>
      <t> rebasing</t>
    </r>
    <r>
      <rPr>
        <sz val="9"/>
        <color rgb="FF000000"/>
        <rFont val="Calibri"/>
        <family val="2"/>
        <scheme val="minor"/>
      </rPr>
      <t> do PIB, base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</si>
</sst>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(* #,##0.00_);_(* \(#,##0.00\);_(* &quot;-&quot;??_);_(@_)"/>
    <numFmt numFmtId="166" formatCode="0.00000"/>
    <numFmt numFmtId="167" formatCode="#,##0.000"/>
    <numFmt numFmtId="168" formatCode="#,##0.0000"/>
    <numFmt numFmtId="169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Sources sans"/>
    </font>
    <font>
      <b/>
      <sz val="9"/>
      <color theme="1"/>
      <name val="Sources sans"/>
    </font>
    <font>
      <sz val="9"/>
      <color theme="1"/>
      <name val="Sources sans"/>
    </font>
    <font>
      <sz val="9"/>
      <name val="Sources sans"/>
    </font>
    <font>
      <b/>
      <sz val="9"/>
      <color theme="1"/>
      <name val="Calibri"/>
      <family val="2"/>
      <scheme val="minor"/>
    </font>
    <font>
      <sz val="9"/>
      <color indexed="8"/>
      <name val="Sources sans"/>
    </font>
    <font>
      <b/>
      <sz val="9"/>
      <name val="Sources sans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89318521683401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hair">
        <color indexed="64"/>
      </right>
      <top style="thin">
        <color auto="1"/>
      </top>
      <bottom style="thin">
        <color theme="0"/>
      </bottom>
      <diagonal/>
    </border>
    <border>
      <left style="hair">
        <color indexed="64"/>
      </left>
      <right/>
      <top style="thin">
        <color auto="1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theme="8" tint="-0.49989318521683401"/>
      </bottom>
      <diagonal/>
    </border>
    <border>
      <left/>
      <right style="hair">
        <color indexed="64"/>
      </right>
      <top/>
      <bottom style="thin">
        <color theme="8" tint="-0.49989318521683401"/>
      </bottom>
      <diagonal/>
    </border>
    <border>
      <left style="hair">
        <color indexed="64"/>
      </left>
      <right/>
      <top/>
      <bottom style="thin">
        <color theme="8" tint="-0.49989318521683401"/>
      </bottom>
      <diagonal/>
    </border>
    <border>
      <left/>
      <right/>
      <top/>
      <bottom style="medium">
        <color theme="8" tint="-0.49989318521683401"/>
      </bottom>
      <diagonal/>
    </border>
    <border>
      <left/>
      <right style="hair">
        <color indexed="64"/>
      </right>
      <top/>
      <bottom style="medium">
        <color theme="8" tint="-0.49989318521683401"/>
      </bottom>
      <diagonal/>
    </border>
    <border>
      <left style="hair">
        <color indexed="64"/>
      </left>
      <right/>
      <top/>
      <bottom style="medium">
        <color theme="8" tint="-0.49989318521683401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/>
      <diagonal/>
    </border>
    <border>
      <left/>
      <right style="hair">
        <color theme="8" tint="-0.499984740745262"/>
      </right>
      <top/>
      <bottom/>
      <diagonal/>
    </border>
    <border>
      <left/>
      <right style="hair">
        <color theme="8" tint="-0.499984740745262"/>
      </right>
      <top/>
      <bottom style="medium">
        <color theme="8" tint="-0.49989318521683401"/>
      </bottom>
      <diagonal/>
    </border>
    <border>
      <left style="hair">
        <color indexed="64"/>
      </left>
      <right style="hair">
        <color theme="8" tint="-0.499984740745262"/>
      </right>
      <top/>
      <bottom/>
      <diagonal/>
    </border>
    <border>
      <left style="hair">
        <color indexed="64"/>
      </left>
      <right style="hair">
        <color theme="8" tint="-0.499984740745262"/>
      </right>
      <top/>
      <bottom style="thin">
        <color theme="8" tint="-0.4998931852168340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3"/>
    </xf>
    <xf numFmtId="3" fontId="6" fillId="2" borderId="0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5"/>
    </xf>
    <xf numFmtId="3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3" fontId="5" fillId="0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2"/>
    </xf>
    <xf numFmtId="3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164" fontId="5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3"/>
    </xf>
    <xf numFmtId="0" fontId="9" fillId="2" borderId="11" xfId="0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11" fillId="0" borderId="0" xfId="0" applyFont="1" applyFill="1" applyBorder="1"/>
    <xf numFmtId="3" fontId="2" fillId="0" borderId="0" xfId="0" applyNumberFormat="1" applyFont="1" applyFill="1"/>
    <xf numFmtId="166" fontId="2" fillId="0" borderId="0" xfId="0" applyNumberFormat="1" applyFont="1" applyFill="1"/>
    <xf numFmtId="168" fontId="2" fillId="0" borderId="0" xfId="0" applyNumberFormat="1" applyFont="1" applyFill="1"/>
    <xf numFmtId="167" fontId="2" fillId="2" borderId="0" xfId="0" applyNumberFormat="1" applyFont="1" applyFill="1"/>
    <xf numFmtId="168" fontId="2" fillId="2" borderId="0" xfId="0" applyNumberFormat="1" applyFont="1" applyFill="1"/>
    <xf numFmtId="3" fontId="11" fillId="0" borderId="0" xfId="0" applyNumberFormat="1" applyFont="1" applyFill="1" applyBorder="1"/>
    <xf numFmtId="169" fontId="2" fillId="2" borderId="0" xfId="2" applyNumberFormat="1" applyFont="1" applyFill="1"/>
    <xf numFmtId="0" fontId="3" fillId="3" borderId="0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3" fillId="3" borderId="4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14" xfId="0" applyNumberFormat="1" applyFont="1" applyFill="1" applyBorder="1" applyAlignment="1">
      <alignment horizontal="center" wrapText="1"/>
    </xf>
    <xf numFmtId="167" fontId="2" fillId="0" borderId="0" xfId="0" applyNumberFormat="1" applyFont="1" applyFill="1"/>
    <xf numFmtId="164" fontId="5" fillId="2" borderId="0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</cellXfs>
  <cellStyles count="3">
    <cellStyle name="Normal" xfId="0" builtinId="0"/>
    <cellStyle name="Percentagem" xfId="2" builtinId="5"/>
    <cellStyle name="Vírgula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69133</xdr:rowOff>
    </xdr:from>
    <xdr:to>
      <xdr:col>0</xdr:col>
      <xdr:colOff>2327480</xdr:colOff>
      <xdr:row>5</xdr:row>
      <xdr:rowOff>107233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133"/>
          <a:ext cx="2327480" cy="883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  <sheetName val="NGRealModule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hart 1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GAS March 05"/>
      <sheetName val="IN-HUB"/>
      <sheetName val="OUT-HUB"/>
      <sheetName val="Assum"/>
      <sheetName val="X"/>
      <sheetName val="M"/>
      <sheetName val="SRT"/>
      <sheetName val="K"/>
      <sheetName val="T9SR_bop"/>
      <sheetName val="ControlSheet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Cuadro I-5 94-00"/>
      <sheetName val="MLIBOP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  <sheetName val="AUTH"/>
      <sheetName val="AUTH-Q"/>
      <sheetName val="AUTH-BUDGET"/>
      <sheetName val="IN_IMF"/>
      <sheetName val="IN-AUTH"/>
      <sheetName val="IN-AUTH-M"/>
      <sheetName val="IN-AUTH-Q"/>
      <sheetName val="IN-B"/>
      <sheetName val="Sheet2"/>
      <sheetName val="INDSA"/>
      <sheetName val="CG GFS 2001-DMX"/>
      <sheetName val="DMX"/>
      <sheetName val="OUT-Q"/>
      <sheetName val="WETA-OUT"/>
      <sheetName val="DMX old"/>
      <sheetName val="Fis%"/>
      <sheetName val="Fis"/>
      <sheetName val="SR Charts"/>
      <sheetName val="Fis PBB"/>
      <sheetName val="AFOSHEET"/>
      <sheetName val="PROJECTOUltima revisão_1605 (2)"/>
      <sheetName val="MTFF Projects 3"/>
      <sheetName val="MTFF Projects 2"/>
      <sheetName val="MTFF Projects"/>
      <sheetName val="FisQ"/>
      <sheetName val="Debt"/>
      <sheetName val="Budget"/>
      <sheetName val="Assump"/>
      <sheetName val="AssQ"/>
      <sheetName val="FisQ decum"/>
      <sheetName val="Growth rates"/>
      <sheetName val="rev."/>
      <sheetName val="exp"/>
      <sheetName val="DSA Ttables"/>
      <sheetName val="FisTable"/>
      <sheetName val="Fis%Table"/>
      <sheetName val="Fis Table old 1"/>
      <sheetName val="FisTable old"/>
      <sheetName val="Table SR"/>
      <sheetName val="FIS-Revenue"/>
      <sheetName val="FIS2"/>
      <sheetName val="Table2"/>
      <sheetName val="Table3"/>
      <sheetName val="Table4"/>
      <sheetName val="Table5"/>
      <sheetName val="Assistance"/>
      <sheetName val="burdensh"/>
      <sheetName val="Delivery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GDP Prod. - Input"/>
      <sheetName val="Table 1 - SEFI"/>
      <sheetName val="National Accounts"/>
      <sheetName val="Table Article IV"/>
      <sheetName val="Charts Article IV"/>
      <sheetName val="Sector GDP Comparison"/>
      <sheetName val="PROJECTIONS"/>
      <sheetName val="Staff Report T6"/>
      <sheetName val="Table 1 - SEFI COMPARISON"/>
      <sheetName val="INE PIBprod"/>
      <sheetName val="Medium Term"/>
      <sheetName val="Basic Data"/>
      <sheetName val="Staff Report T1"/>
      <sheetName val="SEFI"/>
      <sheetName val="Excel macros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Scratch pad"/>
      <sheetName val="Sel. Ind.-MacroframeworkI"/>
      <sheetName val="Annual Meetings Selec Indicator"/>
      <sheetName val="Chart real growth rates"/>
      <sheetName val="Figure 3"/>
      <sheetName val="AnMeets"/>
      <sheetName val="PIN Selected Indicators."/>
      <sheetName val="weekly-monthly Rep."/>
      <sheetName val="MacroframeworkII"/>
      <sheetName val="RED TABLES"/>
      <sheetName val="moz macroframework Brief Feb200"/>
      <sheetName val="Q2"/>
      <sheetName val="Q3"/>
      <sheetName val="Last"/>
      <sheetName val="wage growth"/>
      <sheetName val="Gasoline"/>
      <sheetName val="Scratch_pad"/>
      <sheetName val="Sel__Ind_-MacroframeworkI"/>
      <sheetName val="Annual_Meetings_Selec_Indicator"/>
      <sheetName val="Chart_real_growth_rates"/>
      <sheetName val="Figure_3"/>
      <sheetName val="PIN_Selected_Indicators_"/>
      <sheetName val="weekly-monthly_Rep_"/>
      <sheetName val="RED_TABLES"/>
      <sheetName val="moz_macroframework_Brief_Feb200"/>
      <sheetName val="wage_growth"/>
      <sheetName val="PIVO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Fiscal Scenarios"/>
      <sheetName val="Cover"/>
      <sheetName val="GERAL_FSA_2018"/>
      <sheetName val="OFE"/>
      <sheetName val="Mapa III_Fluxo_Caixa"/>
      <sheetName val="Rec"/>
      <sheetName val="Desp_Total"/>
      <sheetName val="Desp_FUN"/>
      <sheetName val="Desp_INV"/>
      <sheetName val="MAPA_IV_XVI_2"/>
      <sheetName val="INV_2010_2011"/>
      <sheetName val="INV_2012"/>
      <sheetName val="INV_2018"/>
      <sheetName val="MAPA_IV_Resumo"/>
      <sheetName val="RECEITAS CONSIGNADAS"/>
      <sheetName val="MAPA_IV_1  "/>
      <sheetName val="MAPA_IV_1.1"/>
      <sheetName val="MAPA_IV_7"/>
      <sheetName val="MAPA_IV_2"/>
      <sheetName val="MAPA_IV_2.1"/>
      <sheetName val="MAPA  IV_2.1.1_prov"/>
      <sheetName val="MAPA_IV_2.2"/>
      <sheetName val="MAPA_IV_2.3"/>
      <sheetName val="MAPA_IV_2.4"/>
      <sheetName val="MAPA_IV_2.0"/>
      <sheetName val="MAPA_IV_2_M_RESUMO"/>
      <sheetName val="MAPA_IV_2_RESUMO_Funcional"/>
      <sheetName val="Funcional_PorPag"/>
      <sheetName val="Funcional_LIQ"/>
      <sheetName val="Funcional_Alt"/>
      <sheetName val="Funcional_CORRIG"/>
      <sheetName val="Funcional_PAG"/>
      <sheetName val="Funcional_INI"/>
      <sheetName val="MAPA_IV_3"/>
      <sheetName val="MAPA_IV_4_organica"/>
      <sheetName val="MAPA_IV_2_M_RESUMO_FSA"/>
      <sheetName val="FSA - QUADROS RELATORIO"/>
      <sheetName val="FUNC FSA"/>
      <sheetName val="MAPA_IV_2_RESUMO_Funcional FSA"/>
      <sheetName val="MAPA_IV_4.2_organica"/>
      <sheetName val="MAPA_IV_4_rec"/>
      <sheetName val="MAPA_IV_4.161"/>
      <sheetName val="MAPA_IV_5_des"/>
      <sheetName val="MAPA_IV_5.161"/>
      <sheetName val="MAPA_IV_6"/>
      <sheetName val="MAPA_IV_5.2"/>
      <sheetName val="MAPA_IV_5.3"/>
      <sheetName val="rec ag reg "/>
      <sheetName val="desp ag reg"/>
      <sheetName val="QUADRO REL -Grandes Agregad (2"/>
      <sheetName val="QUADRO REL -Grandes Agregados"/>
      <sheetName val="MAPA_IV_8"/>
      <sheetName val="Enc_Comuns"/>
      <sheetName val="MAPA_IV_8.1"/>
      <sheetName val="MAPA_IV_9"/>
      <sheetName val="MAPA_IV_101"/>
      <sheetName val="MAPA_IV_10_1"/>
      <sheetName val="Funcional_CORRIG (2)"/>
      <sheetName val="MAPA_X_I_2018"/>
      <sheetName val="MAPA_X_a_I_2018"/>
      <sheetName val="Cabimentos Expresso"/>
      <sheetName val="MAPA_IV_10_2"/>
      <sheetName val="MAPA_IV_10_RESUM_Funcional_PPIP"/>
      <sheetName val="MAPA_IV_11"/>
      <sheetName val="MAPA_III_12"/>
      <sheetName val="MAPA_IV_13"/>
      <sheetName val="MAPA_IV_14 - 2017"/>
      <sheetName val="INPS 2013"/>
      <sheetName val="MAPA_IV_14 "/>
      <sheetName val="SeriePIB"/>
      <sheetName val="PR"/>
      <sheetName val="AN"/>
      <sheetName val="TCONST"/>
      <sheetName val="STJ"/>
      <sheetName val="PGR"/>
      <sheetName val="TC"/>
      <sheetName val="CSMJ"/>
      <sheetName val="CSMP"/>
      <sheetName val="GPM"/>
      <sheetName val="MAPPCM"/>
      <sheetName val="MAPMIR"/>
      <sheetName val="MF"/>
      <sheetName val="MNEC"/>
      <sheetName val="MDEF"/>
      <sheetName val="MJT"/>
      <sheetName val="MAI"/>
      <sheetName val="MTT"/>
      <sheetName val="MEM"/>
      <sheetName val="MICE"/>
      <sheetName val="MAA"/>
      <sheetName val="ME"/>
      <sheetName val="MD"/>
      <sheetName val="MFIS"/>
      <sheetName val="MCIC"/>
      <sheetName val="MSSS"/>
      <sheetName val="MIOTH"/>
      <sheetName val="CRE"/>
      <sheetName val="OPERAÇÕES FINANCEIRAS DO ES (2"/>
      <sheetName val="Alocação Credor 12"/>
      <sheetName val="Serv. Div Ext 2010 a 2012"/>
      <sheetName val="Movi Janeiro-Dezembro 2017"/>
      <sheetName val="Desembolso_18"/>
      <sheetName val="Serv. Div Ext 2014 a 2016"/>
      <sheetName val="Amort_Emp_Ext 2018"/>
      <sheetName val="Serv. Div Ext 2016 a 2017"/>
      <sheetName val="Estoque 2000 a 2017"/>
      <sheetName val="Serv. Div Ext 2016 a 2018"/>
      <sheetName val="Estoque 2000 a 2018"/>
      <sheetName val="Movi Janeiro - Dezembro 2018"/>
      <sheetName val="Estoque DInt (2018)"/>
      <sheetName val="Stock D. interna (Corrigido)"/>
      <sheetName val="Estoque DInt"/>
      <sheetName val="BT por Instituição 2018"/>
      <sheetName val="BT 07 por Instituição"/>
      <sheetName val="Aplicação de Produtos Emp. 2018"/>
      <sheetName val="OPERAÇÔES DE TESOURO 2018"/>
      <sheetName val="OPERAÇÔES DE TESOURO 2017"/>
      <sheetName val="MOV_CONTA_CLIENTE 2017"/>
      <sheetName val="ppipDES"/>
      <sheetName val="ppipfun"/>
      <sheetName val="Compensação em 2018"/>
      <sheetName val="Folha4"/>
      <sheetName val="Serv. Div Ext 2011 a 2013"/>
      <sheetName val=" Moviment Anual  2012"/>
      <sheetName val="QUADRO REL -Princip.ind.orc."/>
      <sheetName val="QUADRO REL -Alt orçamental "/>
      <sheetName val="Quadros REL - Receitas"/>
      <sheetName val="QUADRO REL -Despesa c Pessoal"/>
      <sheetName val="Pagos em 2014"/>
      <sheetName val="BCV"/>
      <sheetName val="CE_2013"/>
      <sheetName val="MAPA A.1_OT_BT"/>
      <sheetName val="Folha3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B3">
            <v>68499.676713871901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>
        <row r="26">
          <cell r="I26">
            <v>6.5769714209999997</v>
          </cell>
        </row>
      </sheetData>
      <sheetData sheetId="313"/>
      <sheetData sheetId="314"/>
      <sheetData sheetId="315"/>
      <sheetData sheetId="316"/>
      <sheetData sheetId="317"/>
      <sheetData sheetId="318">
        <row r="4">
          <cell r="A4" t="str">
            <v>C:\DATA\CPV\DMX\CPV.DMX</v>
          </cell>
        </row>
      </sheetData>
      <sheetData sheetId="319"/>
      <sheetData sheetId="320"/>
      <sheetData sheetId="321"/>
      <sheetData sheetId="322"/>
      <sheetData sheetId="323">
        <row r="15">
          <cell r="AJ15">
            <v>3.7469089969542297</v>
          </cell>
        </row>
      </sheetData>
      <sheetData sheetId="324">
        <row r="10">
          <cell r="W10">
            <v>14.833752649999999</v>
          </cell>
        </row>
      </sheetData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/>
      <sheetData sheetId="375"/>
      <sheetData sheetId="376"/>
      <sheetData sheetId="377" refreshError="1"/>
      <sheetData sheetId="378"/>
      <sheetData sheetId="379"/>
      <sheetData sheetId="380" refreshError="1"/>
      <sheetData sheetId="381"/>
      <sheetData sheetId="382" refreshError="1"/>
      <sheetData sheetId="383"/>
      <sheetData sheetId="384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>
        <row r="19">
          <cell r="D19">
            <v>54148450</v>
          </cell>
        </row>
      </sheetData>
      <sheetData sheetId="452"/>
      <sheetData sheetId="453">
        <row r="7">
          <cell r="AC7">
            <v>21672.032127410002</v>
          </cell>
        </row>
      </sheetData>
      <sheetData sheetId="454"/>
      <sheetData sheetId="455"/>
      <sheetData sheetId="456">
        <row r="15">
          <cell r="G15">
            <v>19580434158</v>
          </cell>
        </row>
      </sheetData>
      <sheetData sheetId="457"/>
      <sheetData sheetId="458"/>
      <sheetData sheetId="459"/>
      <sheetData sheetId="460"/>
      <sheetData sheetId="461"/>
      <sheetData sheetId="462">
        <row r="7">
          <cell r="G7">
            <v>42327841999</v>
          </cell>
        </row>
      </sheetData>
      <sheetData sheetId="463">
        <row r="7">
          <cell r="D7">
            <v>40522796752</v>
          </cell>
        </row>
      </sheetData>
      <sheetData sheetId="464">
        <row r="7">
          <cell r="L7">
            <v>19580434158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>
        <row r="61">
          <cell r="K61">
            <v>7056820022</v>
          </cell>
        </row>
      </sheetData>
      <sheetData sheetId="506">
        <row r="62">
          <cell r="D62">
            <v>61254740533.754997</v>
          </cell>
        </row>
      </sheetData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>
        <row r="106">
          <cell r="E106">
            <v>23112179906.590004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showGridLines="0" tabSelected="1" topLeftCell="U1" zoomScale="124" zoomScaleNormal="124" zoomScaleSheetLayoutView="96" workbookViewId="0">
      <selection activeCell="AO12" sqref="AO12"/>
    </sheetView>
  </sheetViews>
  <sheetFormatPr defaultColWidth="8.7109375" defaultRowHeight="15" customHeight="1"/>
  <cols>
    <col min="1" max="1" width="47.42578125" style="1" customWidth="1"/>
    <col min="2" max="38" width="7.7109375" style="1" customWidth="1"/>
    <col min="39" max="39" width="8.7109375" style="1"/>
    <col min="40" max="40" width="11.7109375" style="1" bestFit="1" customWidth="1"/>
    <col min="41" max="16384" width="8.7109375" style="1"/>
  </cols>
  <sheetData>
    <row r="1" spans="1:41" ht="14.1" customHeight="1"/>
    <row r="2" spans="1:41" ht="14.1" customHeight="1"/>
    <row r="3" spans="1:41" ht="14.1" customHeight="1"/>
    <row r="4" spans="1:41" ht="14.1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41" ht="14.1" customHeight="1">
      <c r="M5" s="2"/>
    </row>
    <row r="6" spans="1:41" ht="14.1" customHeight="1"/>
    <row r="7" spans="1:41" ht="18" customHeight="1">
      <c r="A7" s="72" t="s">
        <v>0</v>
      </c>
      <c r="B7" s="3">
        <v>2000</v>
      </c>
      <c r="C7" s="3">
        <v>2001</v>
      </c>
      <c r="D7" s="3">
        <v>2002</v>
      </c>
      <c r="E7" s="3">
        <v>2003</v>
      </c>
      <c r="F7" s="3">
        <v>2004</v>
      </c>
      <c r="G7" s="3">
        <v>2005</v>
      </c>
      <c r="H7" s="3">
        <v>2006</v>
      </c>
      <c r="I7" s="3">
        <v>2007</v>
      </c>
      <c r="J7" s="3">
        <v>2008</v>
      </c>
      <c r="K7" s="4">
        <v>2009</v>
      </c>
      <c r="L7" s="73">
        <v>2010</v>
      </c>
      <c r="M7" s="74"/>
      <c r="N7" s="70">
        <v>2011</v>
      </c>
      <c r="O7" s="71"/>
      <c r="P7" s="75">
        <v>2012</v>
      </c>
      <c r="Q7" s="74"/>
      <c r="R7" s="70">
        <v>2013</v>
      </c>
      <c r="S7" s="71"/>
      <c r="T7" s="70">
        <v>2014</v>
      </c>
      <c r="U7" s="71"/>
      <c r="V7" s="70">
        <v>2015</v>
      </c>
      <c r="W7" s="71"/>
      <c r="X7" s="70">
        <v>2016</v>
      </c>
      <c r="Y7" s="71"/>
      <c r="Z7" s="70">
        <v>2017</v>
      </c>
      <c r="AA7" s="71"/>
      <c r="AB7" s="70">
        <v>2018</v>
      </c>
      <c r="AC7" s="71"/>
      <c r="AD7" s="70">
        <v>2019</v>
      </c>
      <c r="AE7" s="71"/>
      <c r="AF7" s="75">
        <v>2020</v>
      </c>
      <c r="AG7" s="74"/>
      <c r="AH7" s="75">
        <v>2021</v>
      </c>
      <c r="AI7" s="74"/>
      <c r="AJ7" s="76">
        <v>2022</v>
      </c>
      <c r="AK7" s="81"/>
      <c r="AL7" s="67">
        <v>2023</v>
      </c>
    </row>
    <row r="8" spans="1:41" s="9" customFormat="1" ht="21.6" customHeight="1">
      <c r="A8" s="72"/>
      <c r="B8" s="5" t="s">
        <v>1</v>
      </c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  <c r="K8" s="5" t="s">
        <v>1</v>
      </c>
      <c r="L8" s="62" t="s">
        <v>2</v>
      </c>
      <c r="M8" s="6" t="s">
        <v>1</v>
      </c>
      <c r="N8" s="7" t="s">
        <v>2</v>
      </c>
      <c r="O8" s="6" t="s">
        <v>1</v>
      </c>
      <c r="P8" s="7" t="s">
        <v>2</v>
      </c>
      <c r="Q8" s="6" t="s">
        <v>1</v>
      </c>
      <c r="R8" s="7" t="s">
        <v>2</v>
      </c>
      <c r="S8" s="6" t="s">
        <v>1</v>
      </c>
      <c r="T8" s="7" t="s">
        <v>2</v>
      </c>
      <c r="U8" s="6" t="s">
        <v>1</v>
      </c>
      <c r="V8" s="7" t="s">
        <v>2</v>
      </c>
      <c r="W8" s="6" t="s">
        <v>1</v>
      </c>
      <c r="X8" s="7" t="s">
        <v>2</v>
      </c>
      <c r="Y8" s="8" t="s">
        <v>1</v>
      </c>
      <c r="Z8" s="7" t="s">
        <v>2</v>
      </c>
      <c r="AA8" s="8" t="s">
        <v>1</v>
      </c>
      <c r="AB8" s="7" t="s">
        <v>2</v>
      </c>
      <c r="AC8" s="6" t="s">
        <v>1</v>
      </c>
      <c r="AD8" s="7" t="s">
        <v>2</v>
      </c>
      <c r="AE8" s="8" t="s">
        <v>1</v>
      </c>
      <c r="AF8" s="7" t="s">
        <v>2</v>
      </c>
      <c r="AG8" s="8" t="s">
        <v>1</v>
      </c>
      <c r="AH8" s="7" t="s">
        <v>2</v>
      </c>
      <c r="AI8" s="8" t="s">
        <v>1</v>
      </c>
      <c r="AJ8" s="7" t="s">
        <v>2</v>
      </c>
      <c r="AK8" s="82" t="s">
        <v>1</v>
      </c>
      <c r="AL8" s="68" t="s">
        <v>2</v>
      </c>
    </row>
    <row r="9" spans="1:41" ht="15" customHeight="1">
      <c r="A9" s="10" t="s">
        <v>3</v>
      </c>
      <c r="B9" s="11">
        <v>16412.942035</v>
      </c>
      <c r="C9" s="11">
        <v>18235.5772</v>
      </c>
      <c r="D9" s="11">
        <v>23508.112221200001</v>
      </c>
      <c r="E9" s="11">
        <v>22072.723378799998</v>
      </c>
      <c r="F9" s="11">
        <v>26101.889351600003</v>
      </c>
      <c r="G9" s="11">
        <v>28221.45946889</v>
      </c>
      <c r="H9" s="11">
        <v>32125.987086790003</v>
      </c>
      <c r="I9" s="11">
        <v>34272.311615999999</v>
      </c>
      <c r="J9" s="11">
        <v>38656.879895999999</v>
      </c>
      <c r="K9" s="12">
        <v>37521.546937999999</v>
      </c>
      <c r="L9" s="11">
        <v>43235.049021400002</v>
      </c>
      <c r="M9" s="12">
        <v>39679.081169047502</v>
      </c>
      <c r="N9" s="13">
        <v>43724.681786230001</v>
      </c>
      <c r="O9" s="12">
        <v>37915.26028699999</v>
      </c>
      <c r="P9" s="13">
        <v>40736.938054000006</v>
      </c>
      <c r="Q9" s="12">
        <v>36688.209786000007</v>
      </c>
      <c r="R9" s="13">
        <v>46972.466134000002</v>
      </c>
      <c r="S9" s="12">
        <v>37715.725945999999</v>
      </c>
      <c r="T9" s="13">
        <v>44622.055945</v>
      </c>
      <c r="U9" s="12">
        <v>35326.584405000001</v>
      </c>
      <c r="V9" s="13">
        <v>44447.679511000002</v>
      </c>
      <c r="W9" s="12">
        <v>42677.678718399999</v>
      </c>
      <c r="X9" s="13">
        <v>50355.216443999991</v>
      </c>
      <c r="Y9" s="12">
        <v>44108.365494000005</v>
      </c>
      <c r="Z9" s="13">
        <v>50537.258208999992</v>
      </c>
      <c r="AA9" s="12">
        <v>49504.606011000003</v>
      </c>
      <c r="AB9" s="13">
        <v>54561.190617999993</v>
      </c>
      <c r="AC9" s="12">
        <v>51270.417804999997</v>
      </c>
      <c r="AD9" s="13">
        <v>63610.930521999995</v>
      </c>
      <c r="AE9" s="12">
        <v>58731.673899000009</v>
      </c>
      <c r="AF9" s="13">
        <v>53868.713964000002</v>
      </c>
      <c r="AG9" s="12">
        <v>44629.136417999995</v>
      </c>
      <c r="AH9" s="13">
        <v>52519.917194999995</v>
      </c>
      <c r="AI9" s="12">
        <f>+AI10+AI13</f>
        <v>44596.563693000004</v>
      </c>
      <c r="AJ9" s="11">
        <f t="shared" ref="AJ9:AL9" si="0">+AJ10+AJ13</f>
        <v>58196.250830999998</v>
      </c>
      <c r="AK9" s="12">
        <f t="shared" ref="AK9" si="1">+AK10+AK13</f>
        <v>54330.478675000006</v>
      </c>
      <c r="AL9" s="12">
        <f t="shared" si="0"/>
        <v>64238.378576999996</v>
      </c>
      <c r="AN9" s="2"/>
    </row>
    <row r="10" spans="1:41" ht="15" customHeight="1">
      <c r="A10" s="14" t="s">
        <v>4</v>
      </c>
      <c r="B10" s="11">
        <v>12481.649987999999</v>
      </c>
      <c r="C10" s="11">
        <v>14671.270188999999</v>
      </c>
      <c r="D10" s="11">
        <v>17188.9543352</v>
      </c>
      <c r="E10" s="11">
        <v>17176.699287799998</v>
      </c>
      <c r="F10" s="11">
        <v>18741.484777600002</v>
      </c>
      <c r="G10" s="11">
        <v>21611.548688889998</v>
      </c>
      <c r="H10" s="11">
        <v>25726.142353790001</v>
      </c>
      <c r="I10" s="11">
        <v>28908.043498999999</v>
      </c>
      <c r="J10" s="11">
        <v>32421.126199000002</v>
      </c>
      <c r="K10" s="12">
        <v>29985.446387000004</v>
      </c>
      <c r="L10" s="11">
        <v>34718.184743400001</v>
      </c>
      <c r="M10" s="12">
        <v>30238.785367047501</v>
      </c>
      <c r="N10" s="13">
        <v>35147.303196230001</v>
      </c>
      <c r="O10" s="12">
        <v>33573.381693999996</v>
      </c>
      <c r="P10" s="13">
        <v>36708.792649000003</v>
      </c>
      <c r="Q10" s="12">
        <v>32485.672847000002</v>
      </c>
      <c r="R10" s="13">
        <v>41561.657869000002</v>
      </c>
      <c r="S10" s="12">
        <v>33692.200245</v>
      </c>
      <c r="T10" s="13">
        <v>39345.784667</v>
      </c>
      <c r="U10" s="12">
        <v>32539.711017000001</v>
      </c>
      <c r="V10" s="13">
        <v>39694.35168</v>
      </c>
      <c r="W10" s="12">
        <v>38719.3038304</v>
      </c>
      <c r="X10" s="13">
        <v>44022.93284899999</v>
      </c>
      <c r="Y10" s="12">
        <v>39601.166325000006</v>
      </c>
      <c r="Z10" s="13">
        <v>45029.921371000004</v>
      </c>
      <c r="AA10" s="12">
        <v>43115.266987000003</v>
      </c>
      <c r="AB10" s="13">
        <v>51146.178591999997</v>
      </c>
      <c r="AC10" s="12">
        <v>48703.004965</v>
      </c>
      <c r="AD10" s="13">
        <v>58132.093263999996</v>
      </c>
      <c r="AE10" s="12">
        <v>52106.811910000004</v>
      </c>
      <c r="AF10" s="13">
        <v>45309.243768</v>
      </c>
      <c r="AG10" s="12">
        <v>39898.930994999995</v>
      </c>
      <c r="AH10" s="13">
        <v>47269.541685999997</v>
      </c>
      <c r="AI10" s="12">
        <f>+AI11+AI12+AI16</f>
        <v>40154.101779000004</v>
      </c>
      <c r="AJ10" s="11">
        <f t="shared" ref="AJ10:AL10" si="2">+AJ11+AJ12+AJ16</f>
        <v>54214.63377</v>
      </c>
      <c r="AK10" s="12">
        <f t="shared" ref="AK10" si="3">+AK11+AK12+AK16</f>
        <v>51700.390529000004</v>
      </c>
      <c r="AL10" s="12">
        <f t="shared" si="2"/>
        <v>58229.767213999992</v>
      </c>
      <c r="AN10" s="2"/>
      <c r="AO10" s="58"/>
    </row>
    <row r="11" spans="1:41" ht="15" customHeight="1">
      <c r="A11" s="15" t="s">
        <v>5</v>
      </c>
      <c r="B11" s="16">
        <v>10471.463</v>
      </c>
      <c r="C11" s="16">
        <v>12588.849303999999</v>
      </c>
      <c r="D11" s="16">
        <v>15127.450548000001</v>
      </c>
      <c r="E11" s="16">
        <v>15078.756168999998</v>
      </c>
      <c r="F11" s="16">
        <v>16638.168240999999</v>
      </c>
      <c r="G11" s="16">
        <v>18594.414979999998</v>
      </c>
      <c r="H11" s="16">
        <v>22670.266271</v>
      </c>
      <c r="I11" s="16">
        <v>26082.009331999998</v>
      </c>
      <c r="J11" s="16">
        <v>29401.572178000002</v>
      </c>
      <c r="K11" s="17">
        <v>25530.099455000003</v>
      </c>
      <c r="L11" s="16">
        <v>29373.887820399999</v>
      </c>
      <c r="M11" s="17">
        <v>26241.256075000001</v>
      </c>
      <c r="N11" s="18">
        <v>29633.175499999998</v>
      </c>
      <c r="O11" s="17">
        <v>29580.726397999995</v>
      </c>
      <c r="P11" s="18">
        <v>32092.276722000002</v>
      </c>
      <c r="Q11" s="17">
        <v>27572.781316000004</v>
      </c>
      <c r="R11" s="18">
        <v>35888.732208000001</v>
      </c>
      <c r="S11" s="17">
        <v>28098.939850000002</v>
      </c>
      <c r="T11" s="18">
        <v>32691.739837000001</v>
      </c>
      <c r="U11" s="17">
        <v>27059.827995000003</v>
      </c>
      <c r="V11" s="18">
        <v>32666.028079</v>
      </c>
      <c r="W11" s="17">
        <v>30516.447098000001</v>
      </c>
      <c r="X11" s="18">
        <v>34937.839119999997</v>
      </c>
      <c r="Y11" s="17">
        <v>32275.808450000004</v>
      </c>
      <c r="Z11" s="18">
        <v>37407.489540000002</v>
      </c>
      <c r="AA11" s="17">
        <v>35842.192143000007</v>
      </c>
      <c r="AB11" s="18">
        <v>42327.841998999997</v>
      </c>
      <c r="AC11" s="17">
        <v>40522.796752000002</v>
      </c>
      <c r="AD11" s="18">
        <v>44406.520139999993</v>
      </c>
      <c r="AE11" s="17">
        <v>42141.124448000002</v>
      </c>
      <c r="AF11" s="18">
        <v>33952.035034</v>
      </c>
      <c r="AG11" s="17">
        <v>32902.404890999998</v>
      </c>
      <c r="AH11" s="18">
        <v>34894.816271999996</v>
      </c>
      <c r="AI11" s="17">
        <v>33710.483439000003</v>
      </c>
      <c r="AJ11" s="16">
        <v>41183.519125999999</v>
      </c>
      <c r="AK11" s="17">
        <v>44206.182975000003</v>
      </c>
      <c r="AL11" s="17">
        <v>44350.416190999997</v>
      </c>
      <c r="AN11" s="55"/>
    </row>
    <row r="12" spans="1:41" ht="15" customHeight="1">
      <c r="A12" s="15" t="s">
        <v>6</v>
      </c>
      <c r="B12" s="19">
        <v>569.05200000000002</v>
      </c>
      <c r="C12" s="19">
        <v>359.86449099999999</v>
      </c>
      <c r="D12" s="19">
        <v>321.54764799999998</v>
      </c>
      <c r="E12" s="19">
        <v>447.97549600000002</v>
      </c>
      <c r="F12" s="19">
        <v>473.766617</v>
      </c>
      <c r="G12" s="19">
        <v>533.02718399999992</v>
      </c>
      <c r="H12" s="19">
        <v>497.47761299999996</v>
      </c>
      <c r="I12" s="19">
        <v>86.523611000000002</v>
      </c>
      <c r="J12" s="19">
        <v>50.831037999999999</v>
      </c>
      <c r="K12" s="20">
        <v>45.969459000000001</v>
      </c>
      <c r="L12" s="19">
        <v>59.753996000000001</v>
      </c>
      <c r="M12" s="20">
        <v>41.901420000000002</v>
      </c>
      <c r="N12" s="21">
        <v>31.454416999999999</v>
      </c>
      <c r="O12" s="20">
        <v>36.539676</v>
      </c>
      <c r="P12" s="21">
        <v>12.122224000000001</v>
      </c>
      <c r="Q12" s="20">
        <v>41.316127000000002</v>
      </c>
      <c r="R12" s="21">
        <v>5.5038660000000004</v>
      </c>
      <c r="S12" s="20">
        <v>43.095255000000002</v>
      </c>
      <c r="T12" s="21">
        <v>17</v>
      </c>
      <c r="U12" s="20">
        <v>55.651572000000002</v>
      </c>
      <c r="V12" s="21">
        <v>217.757769</v>
      </c>
      <c r="W12" s="20">
        <v>45.717044000000001</v>
      </c>
      <c r="X12" s="21">
        <v>207.829061</v>
      </c>
      <c r="Y12" s="20">
        <v>55.687233999999997</v>
      </c>
      <c r="Z12" s="21">
        <v>58.696885000000002</v>
      </c>
      <c r="AA12" s="20">
        <v>60.370308000000001</v>
      </c>
      <c r="AB12" s="22">
        <v>65.7</v>
      </c>
      <c r="AC12" s="20">
        <v>77.785463000000007</v>
      </c>
      <c r="AD12" s="21">
        <v>60.684184000000002</v>
      </c>
      <c r="AE12" s="20">
        <v>76.586356999999992</v>
      </c>
      <c r="AF12" s="21">
        <v>69.542689999999993</v>
      </c>
      <c r="AG12" s="20">
        <v>78.056278000000006</v>
      </c>
      <c r="AH12" s="21">
        <v>70.893545000000003</v>
      </c>
      <c r="AI12" s="20">
        <v>78.484168999999994</v>
      </c>
      <c r="AJ12" s="19">
        <v>70.893545000000003</v>
      </c>
      <c r="AK12" s="20">
        <v>81.668163000000007</v>
      </c>
      <c r="AL12" s="20">
        <v>71.424960999999996</v>
      </c>
      <c r="AN12" s="58"/>
    </row>
    <row r="13" spans="1:41" ht="15" customHeight="1">
      <c r="A13" s="15" t="s">
        <v>7</v>
      </c>
      <c r="B13" s="16">
        <v>3931.2920469999999</v>
      </c>
      <c r="C13" s="16">
        <v>3564.3070109999999</v>
      </c>
      <c r="D13" s="16">
        <v>6319.157886</v>
      </c>
      <c r="E13" s="16">
        <v>4896.0240910000002</v>
      </c>
      <c r="F13" s="16">
        <v>7360.4045740000001</v>
      </c>
      <c r="G13" s="16">
        <v>6609.9107800000002</v>
      </c>
      <c r="H13" s="16">
        <v>6399.8447330000008</v>
      </c>
      <c r="I13" s="16">
        <v>5364.2681169999996</v>
      </c>
      <c r="J13" s="16">
        <v>6235.7536969999992</v>
      </c>
      <c r="K13" s="17">
        <v>7536.1005509999995</v>
      </c>
      <c r="L13" s="16">
        <v>8516.8642779999991</v>
      </c>
      <c r="M13" s="17">
        <v>9440.2958020000005</v>
      </c>
      <c r="N13" s="18">
        <v>8577.3785900000003</v>
      </c>
      <c r="O13" s="17">
        <v>4341.8785929999995</v>
      </c>
      <c r="P13" s="18">
        <v>4028.1454050000002</v>
      </c>
      <c r="Q13" s="17">
        <v>4202.5369389999996</v>
      </c>
      <c r="R13" s="18">
        <v>5410.8082649999997</v>
      </c>
      <c r="S13" s="17">
        <v>4023.5257009999996</v>
      </c>
      <c r="T13" s="18">
        <v>5276.2712780000002</v>
      </c>
      <c r="U13" s="17">
        <v>2786.873388</v>
      </c>
      <c r="V13" s="18">
        <v>4753.3278309999996</v>
      </c>
      <c r="W13" s="17">
        <v>3958.3748880000007</v>
      </c>
      <c r="X13" s="18">
        <v>6332.2835949999999</v>
      </c>
      <c r="Y13" s="17">
        <v>4507.1991689999995</v>
      </c>
      <c r="Z13" s="18">
        <v>5507.3368379999993</v>
      </c>
      <c r="AA13" s="17">
        <v>6389.3390239999999</v>
      </c>
      <c r="AB13" s="18">
        <v>3415.0120259999999</v>
      </c>
      <c r="AC13" s="17">
        <v>2567.41284</v>
      </c>
      <c r="AD13" s="18">
        <v>5478.8372580000005</v>
      </c>
      <c r="AE13" s="17">
        <v>6624.8619890000009</v>
      </c>
      <c r="AF13" s="18">
        <v>8559.4701960000002</v>
      </c>
      <c r="AG13" s="17">
        <v>5845.088092</v>
      </c>
      <c r="AH13" s="18">
        <v>5250.3755090000004</v>
      </c>
      <c r="AI13" s="17">
        <v>4442.4619140000004</v>
      </c>
      <c r="AJ13" s="16">
        <f>SUM(AJ14:AJ15)</f>
        <v>3981.6170609999999</v>
      </c>
      <c r="AK13" s="17">
        <f>SUM(AK14:AK15)</f>
        <v>2630.0881460000001</v>
      </c>
      <c r="AL13" s="17">
        <f>+AL14+AL15</f>
        <v>6008.611363</v>
      </c>
      <c r="AN13" s="2"/>
    </row>
    <row r="14" spans="1:41" ht="15" customHeight="1">
      <c r="A14" s="23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7">
        <v>4</v>
      </c>
      <c r="N14" s="18">
        <v>0</v>
      </c>
      <c r="O14" s="17">
        <v>84.915442999999996</v>
      </c>
      <c r="P14" s="22">
        <v>0</v>
      </c>
      <c r="Q14" s="24">
        <v>152.65003200000001</v>
      </c>
      <c r="R14" s="22">
        <v>19.434674000000001</v>
      </c>
      <c r="S14" s="24">
        <v>254.44915799999998</v>
      </c>
      <c r="T14" s="22">
        <v>0.79</v>
      </c>
      <c r="U14" s="24">
        <v>294.71612299999998</v>
      </c>
      <c r="V14" s="22">
        <v>1712.3657370000001</v>
      </c>
      <c r="W14" s="24">
        <v>629.24890800000003</v>
      </c>
      <c r="X14" s="22">
        <v>2470.8160459999999</v>
      </c>
      <c r="Y14" s="24">
        <v>593.31089900000006</v>
      </c>
      <c r="Z14" s="22">
        <v>2802.3758920000005</v>
      </c>
      <c r="AA14" s="25">
        <v>474.84380599999997</v>
      </c>
      <c r="AB14" s="26">
        <v>2001.8645929999998</v>
      </c>
      <c r="AC14" s="24">
        <v>1152.9474610000002</v>
      </c>
      <c r="AD14" s="26">
        <v>3458.837258</v>
      </c>
      <c r="AE14" s="24">
        <v>1031.2782830000001</v>
      </c>
      <c r="AF14" s="22">
        <v>4501.3963899999999</v>
      </c>
      <c r="AG14" s="24">
        <v>1114.8826690000001</v>
      </c>
      <c r="AH14" s="22">
        <v>3877.3221239999998</v>
      </c>
      <c r="AI14" s="24">
        <v>3761.392793</v>
      </c>
      <c r="AJ14" s="33">
        <v>2819.8905960000002</v>
      </c>
      <c r="AK14" s="24">
        <v>1802.004676</v>
      </c>
      <c r="AL14" s="24">
        <v>3627.6663319999998</v>
      </c>
    </row>
    <row r="15" spans="1:41" ht="15" customHeight="1">
      <c r="A15" s="23" t="s">
        <v>9</v>
      </c>
      <c r="B15" s="16">
        <v>3931.2920469999999</v>
      </c>
      <c r="C15" s="16">
        <v>3564.3070109999999</v>
      </c>
      <c r="D15" s="16">
        <v>6319.157886</v>
      </c>
      <c r="E15" s="16">
        <v>4856.045779</v>
      </c>
      <c r="F15" s="16">
        <v>7360.4045740000001</v>
      </c>
      <c r="G15" s="16">
        <v>6439.176727</v>
      </c>
      <c r="H15" s="16">
        <v>6290.5447330000006</v>
      </c>
      <c r="I15" s="16">
        <v>5312.2681169999996</v>
      </c>
      <c r="J15" s="16">
        <v>5741.47504999999</v>
      </c>
      <c r="K15" s="17">
        <v>7536.1005509999995</v>
      </c>
      <c r="L15" s="16">
        <v>8516.8642779999991</v>
      </c>
      <c r="M15" s="17">
        <v>9436.2958020000005</v>
      </c>
      <c r="N15" s="18">
        <v>8577.3785900000003</v>
      </c>
      <c r="O15" s="17">
        <v>4251.525019689132</v>
      </c>
      <c r="P15" s="22">
        <v>4028.1454050000002</v>
      </c>
      <c r="Q15" s="24">
        <v>4049.8869069999996</v>
      </c>
      <c r="R15" s="22">
        <v>5391.3735910000005</v>
      </c>
      <c r="S15" s="24">
        <v>3769.19317</v>
      </c>
      <c r="T15" s="22">
        <v>5275.4812780000002</v>
      </c>
      <c r="U15" s="24">
        <v>2492.1543879999999</v>
      </c>
      <c r="V15" s="22">
        <v>3040.7620939999997</v>
      </c>
      <c r="W15" s="24">
        <v>3329.1259799999998</v>
      </c>
      <c r="X15" s="22">
        <v>3861.467549</v>
      </c>
      <c r="Y15" s="24">
        <v>3913.8882699999999</v>
      </c>
      <c r="Z15" s="22">
        <v>2704.9609460000001</v>
      </c>
      <c r="AA15" s="25">
        <v>5914.495218</v>
      </c>
      <c r="AB15" s="26">
        <v>1413.1474330000001</v>
      </c>
      <c r="AC15" s="24">
        <v>1414.465379</v>
      </c>
      <c r="AD15" s="26">
        <v>2020</v>
      </c>
      <c r="AE15" s="24">
        <v>5593.5837060000003</v>
      </c>
      <c r="AF15" s="22">
        <v>4058.0738059999994</v>
      </c>
      <c r="AG15" s="24">
        <v>4730.2054229999994</v>
      </c>
      <c r="AH15" s="22">
        <v>1373.0533849999999</v>
      </c>
      <c r="AI15" s="24">
        <v>681.069121</v>
      </c>
      <c r="AJ15" s="33">
        <v>1161.726465</v>
      </c>
      <c r="AK15" s="24">
        <v>828.08347000000003</v>
      </c>
      <c r="AL15" s="24">
        <v>2380.9450310000002</v>
      </c>
      <c r="AN15" s="59"/>
      <c r="AO15" s="2"/>
    </row>
    <row r="16" spans="1:41" ht="15" customHeight="1">
      <c r="A16" s="15" t="s">
        <v>10</v>
      </c>
      <c r="B16" s="16">
        <v>1441.1349879999998</v>
      </c>
      <c r="C16" s="16">
        <v>1722.556394</v>
      </c>
      <c r="D16" s="16">
        <v>1739.9561392000003</v>
      </c>
      <c r="E16" s="16">
        <v>1649.9676227999998</v>
      </c>
      <c r="F16" s="16">
        <v>1629.5499196000005</v>
      </c>
      <c r="G16" s="16">
        <v>2484.1065248899999</v>
      </c>
      <c r="H16" s="16">
        <v>2558.39846979</v>
      </c>
      <c r="I16" s="16">
        <v>2739.5105560000006</v>
      </c>
      <c r="J16" s="16">
        <v>2968.7229830000001</v>
      </c>
      <c r="K16" s="17">
        <v>4409.3774730000005</v>
      </c>
      <c r="L16" s="16">
        <v>5284.5429269999995</v>
      </c>
      <c r="M16" s="17">
        <v>3955.6278720475011</v>
      </c>
      <c r="N16" s="18">
        <v>5482.6732792299999</v>
      </c>
      <c r="O16" s="17">
        <v>3956.1156199999996</v>
      </c>
      <c r="P16" s="18">
        <v>4604.3937029999997</v>
      </c>
      <c r="Q16" s="17">
        <v>4871.5754040000002</v>
      </c>
      <c r="R16" s="18">
        <v>5667.4217950000002</v>
      </c>
      <c r="S16" s="17">
        <v>5550.1651399999992</v>
      </c>
      <c r="T16" s="18">
        <v>6637.0448300000007</v>
      </c>
      <c r="U16" s="17">
        <v>5424.2314500000011</v>
      </c>
      <c r="V16" s="18">
        <v>6810.5658320000002</v>
      </c>
      <c r="W16" s="17">
        <v>8157.1396883999996</v>
      </c>
      <c r="X16" s="18">
        <v>8877.2646679999998</v>
      </c>
      <c r="Y16" s="17">
        <v>7269.6706409999997</v>
      </c>
      <c r="Z16" s="18">
        <v>7563.7349460000005</v>
      </c>
      <c r="AA16" s="17">
        <v>7212.7045360000002</v>
      </c>
      <c r="AB16" s="18">
        <v>8752.6365930000011</v>
      </c>
      <c r="AC16" s="17">
        <v>8102.4227499999997</v>
      </c>
      <c r="AD16" s="18">
        <v>13664.888940000001</v>
      </c>
      <c r="AE16" s="17">
        <v>9889.1011049999997</v>
      </c>
      <c r="AF16" s="18">
        <v>11287.666043999998</v>
      </c>
      <c r="AG16" s="17">
        <v>5803.5871570000008</v>
      </c>
      <c r="AH16" s="18">
        <v>12303.831869000001</v>
      </c>
      <c r="AI16" s="17">
        <v>6365.1341709999997</v>
      </c>
      <c r="AJ16" s="16">
        <v>12960.221099</v>
      </c>
      <c r="AK16" s="17">
        <v>7412.5393910000003</v>
      </c>
      <c r="AL16" s="17">
        <v>13807.926062</v>
      </c>
    </row>
    <row r="17" spans="1:41" s="28" customFormat="1" ht="15" customHeight="1">
      <c r="A17" s="10" t="s">
        <v>11</v>
      </c>
      <c r="B17" s="11">
        <v>17860.161212372637</v>
      </c>
      <c r="C17" s="11">
        <v>18055.042176944968</v>
      </c>
      <c r="D17" s="11">
        <v>21389.214397882697</v>
      </c>
      <c r="E17" s="11">
        <v>20968.797822643093</v>
      </c>
      <c r="F17" s="11">
        <v>21867.586824404978</v>
      </c>
      <c r="G17" s="11">
        <v>25122.057441536926</v>
      </c>
      <c r="H17" s="11">
        <v>28593.1995494</v>
      </c>
      <c r="I17" s="11">
        <v>29415.58637348999</v>
      </c>
      <c r="J17" s="11">
        <v>29141.546985279998</v>
      </c>
      <c r="K17" s="12">
        <v>32158.812227081784</v>
      </c>
      <c r="L17" s="11">
        <v>37413.489765000006</v>
      </c>
      <c r="M17" s="12">
        <v>33098.926169727005</v>
      </c>
      <c r="N17" s="13">
        <v>39736.805805284006</v>
      </c>
      <c r="O17" s="12">
        <v>34590.698015272508</v>
      </c>
      <c r="P17" s="13">
        <v>38310.697212570005</v>
      </c>
      <c r="Q17" s="12">
        <v>34409.223724984142</v>
      </c>
      <c r="R17" s="13">
        <v>42112.365147588003</v>
      </c>
      <c r="S17" s="12">
        <v>35424.057532899991</v>
      </c>
      <c r="T17" s="13">
        <v>43693.705970585826</v>
      </c>
      <c r="U17" s="12">
        <v>37542.424217699423</v>
      </c>
      <c r="V17" s="13">
        <v>43913.093026000002</v>
      </c>
      <c r="W17" s="12">
        <v>41068.109007799998</v>
      </c>
      <c r="X17" s="13">
        <v>49614.155821</v>
      </c>
      <c r="Y17" s="12">
        <v>43566.940354860002</v>
      </c>
      <c r="Z17" s="13">
        <v>48780.354896014993</v>
      </c>
      <c r="AA17" s="12">
        <v>44759.689171470003</v>
      </c>
      <c r="AB17" s="13">
        <v>53614.001230915012</v>
      </c>
      <c r="AC17" s="12">
        <v>48071.903061999998</v>
      </c>
      <c r="AD17" s="13">
        <v>59146.759311734982</v>
      </c>
      <c r="AE17" s="12">
        <v>54850.481968410008</v>
      </c>
      <c r="AF17" s="13">
        <v>64973.815866000004</v>
      </c>
      <c r="AG17" s="12">
        <v>55120.106849000003</v>
      </c>
      <c r="AH17" s="13">
        <v>63473.053420999997</v>
      </c>
      <c r="AI17" s="12">
        <f>SUM(AI18:AI25)</f>
        <v>54305.823152999998</v>
      </c>
      <c r="AJ17" s="11">
        <f>SUM(AJ18:AJ25)</f>
        <v>62112.403099345007</v>
      </c>
      <c r="AK17" s="12">
        <f>SUM(AK18:AK25)</f>
        <v>58216.686110755254</v>
      </c>
      <c r="AL17" s="12">
        <f>SUM(AL18:AL25)</f>
        <v>66107.799287000002</v>
      </c>
      <c r="AN17" s="55"/>
    </row>
    <row r="18" spans="1:41" s="28" customFormat="1" ht="15" customHeight="1">
      <c r="A18" s="32" t="s">
        <v>12</v>
      </c>
      <c r="B18" s="16">
        <v>8279.5585219925833</v>
      </c>
      <c r="C18" s="16">
        <v>8206.4239322142093</v>
      </c>
      <c r="D18" s="16">
        <v>8630.550794888095</v>
      </c>
      <c r="E18" s="16">
        <v>9240.3455093801549</v>
      </c>
      <c r="F18" s="16">
        <v>9634.2264513442933</v>
      </c>
      <c r="G18" s="16">
        <v>10741.83124388123</v>
      </c>
      <c r="H18" s="16">
        <v>11682.072953299999</v>
      </c>
      <c r="I18" s="16">
        <v>12129.786638</v>
      </c>
      <c r="J18" s="16">
        <v>12439.1343304</v>
      </c>
      <c r="K18" s="17">
        <v>14206.845851689401</v>
      </c>
      <c r="L18" s="16">
        <v>16197.238814000002</v>
      </c>
      <c r="M18" s="17">
        <v>14809.512012000001</v>
      </c>
      <c r="N18" s="18">
        <v>17144.439385038</v>
      </c>
      <c r="O18" s="17">
        <v>15679.313467272501</v>
      </c>
      <c r="P18" s="18">
        <v>17418.2485636276</v>
      </c>
      <c r="Q18" s="17">
        <v>15885.933759356021</v>
      </c>
      <c r="R18" s="18">
        <v>18136.750954588002</v>
      </c>
      <c r="S18" s="17">
        <v>16600.68168555</v>
      </c>
      <c r="T18" s="18">
        <v>18486.344313477606</v>
      </c>
      <c r="U18" s="17">
        <v>17171.505576164691</v>
      </c>
      <c r="V18" s="18">
        <v>18760</v>
      </c>
      <c r="W18" s="17">
        <v>17529.932374280001</v>
      </c>
      <c r="X18" s="18">
        <v>20380.051187000001</v>
      </c>
      <c r="Y18" s="17">
        <v>18364.716349010003</v>
      </c>
      <c r="Z18" s="18">
        <v>20724.044204624999</v>
      </c>
      <c r="AA18" s="17">
        <v>18890.850969690004</v>
      </c>
      <c r="AB18" s="18">
        <v>21672.032127410002</v>
      </c>
      <c r="AC18" s="17">
        <v>19580.434158</v>
      </c>
      <c r="AD18" s="18">
        <v>23206.876957859997</v>
      </c>
      <c r="AE18" s="17">
        <v>21176.563296310003</v>
      </c>
      <c r="AF18" s="18">
        <v>23647.624434000001</v>
      </c>
      <c r="AG18" s="17">
        <v>21842.063930999997</v>
      </c>
      <c r="AH18" s="18">
        <v>24479.538951999999</v>
      </c>
      <c r="AI18" s="17">
        <v>22424.845698000001</v>
      </c>
      <c r="AJ18" s="16">
        <v>24326.108401740003</v>
      </c>
      <c r="AK18" s="17">
        <v>22603.224698731676</v>
      </c>
      <c r="AL18" s="17">
        <v>24581.079332000001</v>
      </c>
    </row>
    <row r="19" spans="1:41" s="28" customFormat="1" ht="15" customHeight="1">
      <c r="A19" s="32" t="s">
        <v>13</v>
      </c>
      <c r="B19" s="16">
        <v>2977.7539324539998</v>
      </c>
      <c r="C19" s="16">
        <v>2909.0428339239998</v>
      </c>
      <c r="D19" s="16">
        <v>3108.8572799040003</v>
      </c>
      <c r="E19" s="16">
        <v>3101.2120750989998</v>
      </c>
      <c r="F19" s="16">
        <v>3136.1722972300004</v>
      </c>
      <c r="G19" s="16">
        <v>4123.2598466330001</v>
      </c>
      <c r="H19" s="16">
        <v>4518.2260961000002</v>
      </c>
      <c r="I19" s="16">
        <v>5073.8945024899995</v>
      </c>
      <c r="J19" s="16">
        <v>4606.6032456700004</v>
      </c>
      <c r="K19" s="17">
        <v>5293.5874653584096</v>
      </c>
      <c r="L19" s="16">
        <v>6839.6145820000002</v>
      </c>
      <c r="M19" s="17">
        <v>5171.4106277270002</v>
      </c>
      <c r="N19" s="18">
        <v>7586.0133220000007</v>
      </c>
      <c r="O19" s="17">
        <v>5247.5487109999995</v>
      </c>
      <c r="P19" s="18">
        <v>6619.9807429850498</v>
      </c>
      <c r="Q19" s="17">
        <v>4994.8710806281197</v>
      </c>
      <c r="R19" s="18">
        <v>8479.5745609999994</v>
      </c>
      <c r="S19" s="17">
        <v>5061.5339533599999</v>
      </c>
      <c r="T19" s="18">
        <v>8395.8515215980242</v>
      </c>
      <c r="U19" s="17">
        <v>5744.1135562627496</v>
      </c>
      <c r="V19" s="18">
        <v>8588</v>
      </c>
      <c r="W19" s="17">
        <v>7433.2766981000004</v>
      </c>
      <c r="X19" s="18">
        <v>9810.5102330000009</v>
      </c>
      <c r="Y19" s="17">
        <v>7562.7395483200007</v>
      </c>
      <c r="Z19" s="18">
        <v>8985.9390535400016</v>
      </c>
      <c r="AA19" s="17">
        <v>6960.6098057299996</v>
      </c>
      <c r="AB19" s="18">
        <v>9217.0150603399998</v>
      </c>
      <c r="AC19" s="17">
        <v>7505.0486490000003</v>
      </c>
      <c r="AD19" s="18">
        <v>10790.152629304999</v>
      </c>
      <c r="AE19" s="17">
        <v>9248.3028621000012</v>
      </c>
      <c r="AF19" s="18">
        <v>15438.382281999999</v>
      </c>
      <c r="AG19" s="17">
        <v>11110.143196000001</v>
      </c>
      <c r="AH19" s="18">
        <v>12291.885581</v>
      </c>
      <c r="AI19" s="17">
        <v>9983.1125630000006</v>
      </c>
      <c r="AJ19" s="16">
        <v>12390.374375279998</v>
      </c>
      <c r="AK19" s="17">
        <v>10708.509052023579</v>
      </c>
      <c r="AL19" s="17">
        <v>14764.544189</v>
      </c>
      <c r="AN19" s="55"/>
      <c r="AO19" s="77"/>
    </row>
    <row r="20" spans="1:41" s="28" customFormat="1" ht="15" customHeight="1">
      <c r="A20" s="32" t="s">
        <v>14</v>
      </c>
      <c r="B20" s="16">
        <v>1020.7615559999999</v>
      </c>
      <c r="C20" s="16">
        <v>1336</v>
      </c>
      <c r="D20" s="16">
        <v>2162</v>
      </c>
      <c r="E20" s="16">
        <v>1997.9</v>
      </c>
      <c r="F20" s="16">
        <v>2055.6</v>
      </c>
      <c r="G20" s="16">
        <v>1927.0993399999998</v>
      </c>
      <c r="H20" s="16">
        <v>1919.959429</v>
      </c>
      <c r="I20" s="16">
        <v>1880.861836</v>
      </c>
      <c r="J20" s="16">
        <v>1846.678034329999</v>
      </c>
      <c r="K20" s="17">
        <v>1861.1975680318501</v>
      </c>
      <c r="L20" s="16">
        <v>2531.6169089999999</v>
      </c>
      <c r="M20" s="17">
        <v>2172.690595</v>
      </c>
      <c r="N20" s="18">
        <v>2522.55413</v>
      </c>
      <c r="O20" s="17">
        <v>2276.321582</v>
      </c>
      <c r="P20" s="18">
        <v>2474.3400540000002</v>
      </c>
      <c r="Q20" s="17">
        <v>2857.7293870000003</v>
      </c>
      <c r="R20" s="18">
        <v>3680.8274840000004</v>
      </c>
      <c r="S20" s="17">
        <v>3383.2951849900001</v>
      </c>
      <c r="T20" s="18">
        <v>4200.4167829999997</v>
      </c>
      <c r="U20" s="17">
        <v>3444.0178460000002</v>
      </c>
      <c r="V20" s="18">
        <v>4185</v>
      </c>
      <c r="W20" s="17">
        <v>4134.2079789999998</v>
      </c>
      <c r="X20" s="18">
        <v>4261</v>
      </c>
      <c r="Y20" s="17">
        <v>4223.0582979999999</v>
      </c>
      <c r="Z20" s="18">
        <v>4709</v>
      </c>
      <c r="AA20" s="17">
        <v>4523.463565</v>
      </c>
      <c r="AB20" s="18">
        <v>5496.2687900000001</v>
      </c>
      <c r="AC20" s="17">
        <v>4733.4072530000003</v>
      </c>
      <c r="AD20" s="18">
        <v>5636.5699080000004</v>
      </c>
      <c r="AE20" s="17">
        <v>4991.2831809999998</v>
      </c>
      <c r="AF20" s="18">
        <v>5186.8378890000004</v>
      </c>
      <c r="AG20" s="17">
        <v>4828.578818</v>
      </c>
      <c r="AH20" s="18">
        <v>4485.0032689999998</v>
      </c>
      <c r="AI20" s="17">
        <v>4267.2243989999997</v>
      </c>
      <c r="AJ20" s="16">
        <v>5541.3273330000002</v>
      </c>
      <c r="AK20" s="17">
        <v>5383.5717340000001</v>
      </c>
      <c r="AL20" s="17">
        <v>5877.2430679999998</v>
      </c>
      <c r="AN20" s="55"/>
    </row>
    <row r="21" spans="1:41" s="28" customFormat="1" ht="15" customHeight="1">
      <c r="A21" s="32" t="s">
        <v>15</v>
      </c>
      <c r="B21" s="16">
        <v>1090.0698853765464</v>
      </c>
      <c r="C21" s="16">
        <v>1289.7015139826105</v>
      </c>
      <c r="D21" s="16">
        <v>1080.6247294281491</v>
      </c>
      <c r="E21" s="16">
        <v>361.5173345456879</v>
      </c>
      <c r="F21" s="16">
        <v>620.67095574943801</v>
      </c>
      <c r="G21" s="16">
        <v>568.10108900939633</v>
      </c>
      <c r="H21" s="16">
        <v>1989.0422039999999</v>
      </c>
      <c r="I21" s="16">
        <v>377.30310500000002</v>
      </c>
      <c r="J21" s="16">
        <v>973.25655000000006</v>
      </c>
      <c r="K21" s="17">
        <v>874.02264400000001</v>
      </c>
      <c r="L21" s="16">
        <v>510.38942700000001</v>
      </c>
      <c r="M21" s="17">
        <v>751.76682600000004</v>
      </c>
      <c r="N21" s="18">
        <v>947.202</v>
      </c>
      <c r="O21" s="17">
        <v>994.06568400000003</v>
      </c>
      <c r="P21" s="18">
        <v>438.512</v>
      </c>
      <c r="Q21" s="17">
        <v>274.46032600000001</v>
      </c>
      <c r="R21" s="18">
        <v>450.24197400000003</v>
      </c>
      <c r="S21" s="17">
        <v>101.012</v>
      </c>
      <c r="T21" s="18">
        <v>170.241974</v>
      </c>
      <c r="U21" s="17">
        <v>106.525159</v>
      </c>
      <c r="V21" s="18">
        <v>97</v>
      </c>
      <c r="W21" s="17">
        <v>161.27067100000002</v>
      </c>
      <c r="X21" s="18">
        <v>245.58922799999999</v>
      </c>
      <c r="Y21" s="17">
        <v>166.95046099999999</v>
      </c>
      <c r="Z21" s="18">
        <v>232.57962600000002</v>
      </c>
      <c r="AA21" s="17">
        <v>124.076301</v>
      </c>
      <c r="AB21" s="18">
        <v>252.67362600000001</v>
      </c>
      <c r="AC21" s="17">
        <v>152.54982999999999</v>
      </c>
      <c r="AD21" s="18">
        <v>578.96722</v>
      </c>
      <c r="AE21" s="17">
        <v>160.08456000000001</v>
      </c>
      <c r="AF21" s="18">
        <v>890.90100800000005</v>
      </c>
      <c r="AG21" s="17">
        <v>629.85609799999997</v>
      </c>
      <c r="AH21" s="18">
        <v>1115.847698</v>
      </c>
      <c r="AI21" s="17">
        <v>814.025442</v>
      </c>
      <c r="AJ21" s="16">
        <v>1007.946597</v>
      </c>
      <c r="AK21" s="17">
        <v>1964.703215</v>
      </c>
      <c r="AL21" s="17">
        <v>2021.5620739999999</v>
      </c>
      <c r="AN21" s="57"/>
    </row>
    <row r="22" spans="1:41" s="28" customFormat="1" ht="15" customHeight="1">
      <c r="A22" s="32" t="s">
        <v>16</v>
      </c>
      <c r="B22" s="16">
        <v>1257.3591746573761</v>
      </c>
      <c r="C22" s="16">
        <v>1175.09735596528</v>
      </c>
      <c r="D22" s="16">
        <v>1527.474985938821</v>
      </c>
      <c r="E22" s="16">
        <v>1666.8860270410378</v>
      </c>
      <c r="F22" s="16">
        <v>1744.7377381182118</v>
      </c>
      <c r="G22" s="16">
        <v>2043.1853423052362</v>
      </c>
      <c r="H22" s="16">
        <v>2908.9725130000002</v>
      </c>
      <c r="I22" s="16">
        <v>3155.9064040000003</v>
      </c>
      <c r="J22" s="16">
        <v>3426.2345109999997</v>
      </c>
      <c r="K22" s="17">
        <v>3780.6990037547102</v>
      </c>
      <c r="L22" s="16">
        <v>4892.3220039999997</v>
      </c>
      <c r="M22" s="17">
        <v>4938.818002</v>
      </c>
      <c r="N22" s="18">
        <v>4852.5456592460005</v>
      </c>
      <c r="O22" s="17">
        <v>4570.6380049999998</v>
      </c>
      <c r="P22" s="18">
        <v>4495.5618694204004</v>
      </c>
      <c r="Q22" s="17">
        <v>4057.1678609999999</v>
      </c>
      <c r="R22" s="18">
        <v>4636.7396239999998</v>
      </c>
      <c r="S22" s="17">
        <v>4074.4664990000001</v>
      </c>
      <c r="T22" s="18">
        <v>5370.6789662297106</v>
      </c>
      <c r="U22" s="17">
        <v>4389.2856759999995</v>
      </c>
      <c r="V22" s="18">
        <v>5185.0930259999996</v>
      </c>
      <c r="W22" s="17">
        <v>4754.699834</v>
      </c>
      <c r="X22" s="18">
        <v>6265.1496420000003</v>
      </c>
      <c r="Y22" s="17">
        <v>4895.38570549</v>
      </c>
      <c r="Z22" s="18">
        <v>6078.4196014499994</v>
      </c>
      <c r="AA22" s="17">
        <v>6001.3392239999994</v>
      </c>
      <c r="AB22" s="18">
        <v>6932.9827835400001</v>
      </c>
      <c r="AC22" s="17">
        <v>6344.759556</v>
      </c>
      <c r="AD22" s="18">
        <v>6155.8846055700005</v>
      </c>
      <c r="AE22" s="17">
        <v>6041.0864980000006</v>
      </c>
      <c r="AF22" s="18">
        <v>8071.996631</v>
      </c>
      <c r="AG22" s="17">
        <v>6482.073789</v>
      </c>
      <c r="AH22" s="18">
        <v>7846.673785</v>
      </c>
      <c r="AI22" s="17">
        <v>5570.3251200000004</v>
      </c>
      <c r="AJ22" s="16">
        <v>6662.6551642100003</v>
      </c>
      <c r="AK22" s="17">
        <v>5651.4358490000004</v>
      </c>
      <c r="AL22" s="17">
        <v>6502.47325</v>
      </c>
    </row>
    <row r="23" spans="1:41" s="28" customFormat="1" ht="15" customHeight="1">
      <c r="A23" s="32" t="s">
        <v>17</v>
      </c>
      <c r="B23" s="16">
        <v>1082.3314846138851</v>
      </c>
      <c r="C23" s="16">
        <v>1136.2221567981469</v>
      </c>
      <c r="D23" s="16">
        <v>1426.2235433565729</v>
      </c>
      <c r="E23" s="16">
        <v>1626.5639682352171</v>
      </c>
      <c r="F23" s="16">
        <v>1626.7473399151299</v>
      </c>
      <c r="G23" s="16">
        <v>1918.340950156208</v>
      </c>
      <c r="H23" s="16">
        <v>2072.054995</v>
      </c>
      <c r="I23" s="16">
        <v>2288.007141</v>
      </c>
      <c r="J23" s="16">
        <v>2583.2015240000001</v>
      </c>
      <c r="K23" s="17">
        <v>2890.2316259999998</v>
      </c>
      <c r="L23" s="16">
        <v>2802.6996100000001</v>
      </c>
      <c r="M23" s="17">
        <v>2892.6019700000002</v>
      </c>
      <c r="N23" s="18">
        <v>3581.9166410000003</v>
      </c>
      <c r="O23" s="17">
        <v>3715.3377049999999</v>
      </c>
      <c r="P23" s="18">
        <v>3686.6461360000003</v>
      </c>
      <c r="Q23" s="17">
        <v>3917.9290419999998</v>
      </c>
      <c r="R23" s="18">
        <v>3851.6003329999999</v>
      </c>
      <c r="S23" s="17">
        <v>4150.3777899999995</v>
      </c>
      <c r="T23" s="18">
        <v>3985.9241499999998</v>
      </c>
      <c r="U23" s="17">
        <v>4347.9257959999995</v>
      </c>
      <c r="V23" s="18">
        <v>4119</v>
      </c>
      <c r="W23" s="17">
        <v>4735.1190542899994</v>
      </c>
      <c r="X23" s="18">
        <v>5102.3994819999998</v>
      </c>
      <c r="Y23" s="17">
        <v>5164.9558459999998</v>
      </c>
      <c r="Z23" s="18">
        <v>5475.6876409999995</v>
      </c>
      <c r="AA23" s="17">
        <v>5541.1932210000004</v>
      </c>
      <c r="AB23" s="18">
        <v>5700.2738639999998</v>
      </c>
      <c r="AC23" s="17">
        <v>6237.0322310000001</v>
      </c>
      <c r="AD23" s="18">
        <v>6962.893454</v>
      </c>
      <c r="AE23" s="17">
        <v>7272.1631319999997</v>
      </c>
      <c r="AF23" s="18">
        <v>8046.1606499999998</v>
      </c>
      <c r="AG23" s="17">
        <v>8267.954717999999</v>
      </c>
      <c r="AH23" s="18">
        <v>9178.8836030000002</v>
      </c>
      <c r="AI23" s="17">
        <v>9267.2716039999996</v>
      </c>
      <c r="AJ23" s="16">
        <v>8316.4181590000007</v>
      </c>
      <c r="AK23" s="17">
        <v>9013.7974709999999</v>
      </c>
      <c r="AL23" s="17">
        <v>9143.3946329999999</v>
      </c>
      <c r="AN23" s="55"/>
    </row>
    <row r="24" spans="1:41" s="28" customFormat="1" ht="15" customHeight="1">
      <c r="A24" s="32" t="s">
        <v>18</v>
      </c>
      <c r="B24" s="16">
        <v>2152.3266572782468</v>
      </c>
      <c r="C24" s="16">
        <v>2002.5543840607211</v>
      </c>
      <c r="D24" s="16">
        <v>3453.483064367058</v>
      </c>
      <c r="E24" s="16">
        <v>2974.372908341998</v>
      </c>
      <c r="F24" s="16">
        <v>3049.4320420479003</v>
      </c>
      <c r="G24" s="16">
        <v>3800.2396295518502</v>
      </c>
      <c r="H24" s="16">
        <v>3502.8713589999998</v>
      </c>
      <c r="I24" s="16">
        <v>4509.8267469999901</v>
      </c>
      <c r="J24" s="16">
        <v>3266.4387898800001</v>
      </c>
      <c r="K24" s="17">
        <v>3252.2280682474102</v>
      </c>
      <c r="L24" s="16">
        <v>3639.6084190000001</v>
      </c>
      <c r="M24" s="17">
        <v>2362.1261370000002</v>
      </c>
      <c r="N24" s="18">
        <v>3102.1346680000001</v>
      </c>
      <c r="O24" s="17">
        <v>2107.4728609999997</v>
      </c>
      <c r="P24" s="18">
        <v>3177.4078465369498</v>
      </c>
      <c r="Q24" s="17">
        <v>2421.1322690000002</v>
      </c>
      <c r="R24" s="18">
        <v>2876.6302169999999</v>
      </c>
      <c r="S24" s="17">
        <v>2052.6904199999999</v>
      </c>
      <c r="T24" s="18">
        <v>3084.2482622804787</v>
      </c>
      <c r="U24" s="17">
        <v>2339.0506082719894</v>
      </c>
      <c r="V24" s="18">
        <v>2979</v>
      </c>
      <c r="W24" s="17">
        <v>2319.6023971300001</v>
      </c>
      <c r="X24" s="18">
        <v>3549.4560489999999</v>
      </c>
      <c r="Y24" s="17">
        <v>3189.1341470399998</v>
      </c>
      <c r="Z24" s="18">
        <v>2574.6847693999998</v>
      </c>
      <c r="AA24" s="17">
        <v>2718.15608505</v>
      </c>
      <c r="AB24" s="18">
        <v>4342.7549796250005</v>
      </c>
      <c r="AC24" s="17">
        <v>3518.6713850000001</v>
      </c>
      <c r="AD24" s="18">
        <v>5815.4145369999997</v>
      </c>
      <c r="AE24" s="17">
        <v>5960.998439</v>
      </c>
      <c r="AF24" s="18">
        <v>3691.9129720000001</v>
      </c>
      <c r="AG24" s="17">
        <v>1959.436299</v>
      </c>
      <c r="AH24" s="18">
        <v>4075.2205330000002</v>
      </c>
      <c r="AI24" s="17">
        <v>1979.018327</v>
      </c>
      <c r="AJ24" s="16">
        <v>3867.5730691149997</v>
      </c>
      <c r="AK24" s="17">
        <v>2891.4440909999998</v>
      </c>
      <c r="AL24" s="17">
        <v>3217.5027409999998</v>
      </c>
    </row>
    <row r="25" spans="1:41" s="28" customFormat="1" ht="14.45" customHeight="1">
      <c r="A25" s="32" t="s">
        <v>19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7">
        <v>0</v>
      </c>
      <c r="L25" s="16">
        <v>0</v>
      </c>
      <c r="M25" s="17">
        <v>0</v>
      </c>
      <c r="N25" s="18">
        <v>0</v>
      </c>
      <c r="O25" s="17">
        <v>0</v>
      </c>
      <c r="P25" s="18">
        <v>0</v>
      </c>
      <c r="Q25" s="17">
        <v>0</v>
      </c>
      <c r="R25" s="18">
        <v>0</v>
      </c>
      <c r="S25" s="17">
        <v>0</v>
      </c>
      <c r="T25" s="18">
        <v>0</v>
      </c>
      <c r="U25" s="17">
        <v>0</v>
      </c>
      <c r="V25" s="18">
        <v>0</v>
      </c>
      <c r="W25" s="17">
        <v>0</v>
      </c>
      <c r="X25" s="18">
        <v>0</v>
      </c>
      <c r="Y25" s="17">
        <v>0</v>
      </c>
      <c r="Z25" s="18">
        <v>0</v>
      </c>
      <c r="AA25" s="17">
        <v>0</v>
      </c>
      <c r="AB25" s="18">
        <v>0</v>
      </c>
      <c r="AC25" s="17">
        <v>0</v>
      </c>
      <c r="AD25" s="18">
        <v>0</v>
      </c>
      <c r="AE25" s="17">
        <v>0</v>
      </c>
      <c r="AF25" s="18">
        <v>0</v>
      </c>
      <c r="AG25" s="29">
        <v>0</v>
      </c>
      <c r="AH25" s="18">
        <v>0</v>
      </c>
      <c r="AI25" s="29">
        <v>0</v>
      </c>
      <c r="AJ25" s="33">
        <v>0</v>
      </c>
      <c r="AK25" s="24">
        <v>0</v>
      </c>
      <c r="AL25" s="24">
        <v>0</v>
      </c>
      <c r="AN25" s="56"/>
    </row>
    <row r="26" spans="1:41" s="30" customFormat="1" ht="15" customHeight="1">
      <c r="A26" s="10" t="s">
        <v>20</v>
      </c>
      <c r="B26" s="11">
        <v>-1447.2191773726372</v>
      </c>
      <c r="C26" s="11">
        <v>180.53502305503207</v>
      </c>
      <c r="D26" s="11">
        <v>2118.8978233173038</v>
      </c>
      <c r="E26" s="11">
        <v>1103.9255561569043</v>
      </c>
      <c r="F26" s="11">
        <v>4234.3025271950246</v>
      </c>
      <c r="G26" s="11">
        <v>3099.4020273530732</v>
      </c>
      <c r="H26" s="11">
        <v>3532.7875373900024</v>
      </c>
      <c r="I26" s="11">
        <v>4856.7252425100087</v>
      </c>
      <c r="J26" s="11">
        <v>9515.3329107200007</v>
      </c>
      <c r="K26" s="12">
        <v>5362.7347109182156</v>
      </c>
      <c r="L26" s="11">
        <v>5821.5592563999962</v>
      </c>
      <c r="M26" s="12">
        <v>6580.1549993204972</v>
      </c>
      <c r="N26" s="13">
        <v>3987.8759809459953</v>
      </c>
      <c r="O26" s="12">
        <v>3324.5622717274819</v>
      </c>
      <c r="P26" s="13">
        <v>2426.2408414300007</v>
      </c>
      <c r="Q26" s="12">
        <v>2278.9860610158648</v>
      </c>
      <c r="R26" s="13">
        <v>4860.1009864119987</v>
      </c>
      <c r="S26" s="12">
        <v>2291.6684131000075</v>
      </c>
      <c r="T26" s="13">
        <v>928.34997441417363</v>
      </c>
      <c r="U26" s="12">
        <v>-2215.8398126994216</v>
      </c>
      <c r="V26" s="13">
        <v>534.58648499999981</v>
      </c>
      <c r="W26" s="12">
        <v>1609.5697106000007</v>
      </c>
      <c r="X26" s="13">
        <v>741.0606229999903</v>
      </c>
      <c r="Y26" s="12">
        <v>541.42513914000301</v>
      </c>
      <c r="Z26" s="13">
        <v>1756.9033129849995</v>
      </c>
      <c r="AA26" s="12">
        <v>4744.9168395300003</v>
      </c>
      <c r="AB26" s="13">
        <v>947.18938708498172</v>
      </c>
      <c r="AC26" s="12">
        <v>3198.5147429999997</v>
      </c>
      <c r="AD26" s="13">
        <v>4464.1712102650126</v>
      </c>
      <c r="AE26" s="12">
        <v>3881.191930590001</v>
      </c>
      <c r="AF26" s="13">
        <v>-11105.101902000002</v>
      </c>
      <c r="AG26" s="12">
        <v>-10490.970431000009</v>
      </c>
      <c r="AH26" s="13">
        <v>-10953.136226000002</v>
      </c>
      <c r="AI26" s="12">
        <v>-9709.2594599999993</v>
      </c>
      <c r="AJ26" s="11">
        <f>+AJ9-AJ17</f>
        <v>-3916.1522683450094</v>
      </c>
      <c r="AK26" s="12">
        <f>+AK9-AK17</f>
        <v>-3886.2074357552483</v>
      </c>
      <c r="AL26" s="12">
        <f>+AL9-AL17</f>
        <v>-1869.4207100000058</v>
      </c>
    </row>
    <row r="27" spans="1:41" ht="17.100000000000001" customHeight="1">
      <c r="A27" s="31" t="s">
        <v>21</v>
      </c>
      <c r="B27" s="11">
        <v>3608.4728106265393</v>
      </c>
      <c r="C27" s="11">
        <v>5290.8595670546192</v>
      </c>
      <c r="D27" s="11">
        <v>5397.4184416605904</v>
      </c>
      <c r="E27" s="11">
        <v>4653.4252318664394</v>
      </c>
      <c r="F27" s="11">
        <v>4971.1671335948904</v>
      </c>
      <c r="G27" s="11">
        <v>5970.1035864635696</v>
      </c>
      <c r="H27" s="11">
        <v>7023.8984339514909</v>
      </c>
      <c r="I27" s="11">
        <v>3411.6554140000007</v>
      </c>
      <c r="J27" s="11">
        <v>11605.2304560589</v>
      </c>
      <c r="K27" s="12">
        <v>13249.244205000001</v>
      </c>
      <c r="L27" s="11">
        <v>24304.206108999992</v>
      </c>
      <c r="M27" s="12">
        <v>21163.7537027</v>
      </c>
      <c r="N27" s="13">
        <v>17997.699230860999</v>
      </c>
      <c r="O27" s="12">
        <v>14644.392883374299</v>
      </c>
      <c r="P27" s="13">
        <v>14409.951012972948</v>
      </c>
      <c r="Q27" s="12">
        <v>17741.993114000001</v>
      </c>
      <c r="R27" s="13">
        <v>17968.084741162296</v>
      </c>
      <c r="S27" s="12">
        <v>16600.98797595</v>
      </c>
      <c r="T27" s="13">
        <v>14164.525444612967</v>
      </c>
      <c r="U27" s="12">
        <v>9540.7832026634405</v>
      </c>
      <c r="V27" s="13">
        <v>13171.665000000001</v>
      </c>
      <c r="W27" s="12">
        <v>8838.6435029999993</v>
      </c>
      <c r="X27" s="13">
        <v>9673.7356690000015</v>
      </c>
      <c r="Y27" s="12">
        <v>5571.8098907399999</v>
      </c>
      <c r="Z27" s="13">
        <v>7399.7347410000002</v>
      </c>
      <c r="AA27" s="12">
        <v>9890.1200425000025</v>
      </c>
      <c r="AB27" s="13">
        <v>6644.1087768400021</v>
      </c>
      <c r="AC27" s="12">
        <v>8011.0057430000006</v>
      </c>
      <c r="AD27" s="13">
        <v>10329.816956655</v>
      </c>
      <c r="AE27" s="12">
        <v>8560.7573629999988</v>
      </c>
      <c r="AF27" s="13">
        <v>9850.5658870000007</v>
      </c>
      <c r="AG27" s="12">
        <v>5933.4878050000007</v>
      </c>
      <c r="AH27" s="13">
        <v>9862.7330409999995</v>
      </c>
      <c r="AI27" s="12">
        <v>4867.8301789999996</v>
      </c>
      <c r="AJ27" s="11">
        <f>+AJ28-AJ29</f>
        <v>10217.375138769999</v>
      </c>
      <c r="AK27" s="12">
        <f>+AK28-AK29</f>
        <v>4332.8508760000004</v>
      </c>
      <c r="AL27" s="12">
        <f>+AL28-AL29</f>
        <v>11156.466070999999</v>
      </c>
      <c r="AN27" s="2"/>
    </row>
    <row r="28" spans="1:41" ht="14.45" customHeight="1">
      <c r="A28" s="32" t="s">
        <v>22</v>
      </c>
      <c r="B28" s="16">
        <v>5281.8026396265395</v>
      </c>
      <c r="C28" s="16">
        <v>5354.4729380546196</v>
      </c>
      <c r="D28" s="16">
        <v>5405.1559886605901</v>
      </c>
      <c r="E28" s="16">
        <v>4672.3700148664393</v>
      </c>
      <c r="F28" s="16">
        <v>4984.9299515948906</v>
      </c>
      <c r="G28" s="16">
        <v>6788.4248774635698</v>
      </c>
      <c r="H28" s="16">
        <v>7572.7455359514906</v>
      </c>
      <c r="I28" s="16">
        <v>7792.6554140000007</v>
      </c>
      <c r="J28" s="16">
        <v>12626.3551440589</v>
      </c>
      <c r="K28" s="17">
        <v>13267.733263</v>
      </c>
      <c r="L28" s="16">
        <v>24499.925054999992</v>
      </c>
      <c r="M28" s="17">
        <v>21213.588692699999</v>
      </c>
      <c r="N28" s="18">
        <v>18278.703149860998</v>
      </c>
      <c r="O28" s="17">
        <v>14714.5204093743</v>
      </c>
      <c r="P28" s="18">
        <v>14694.381012972948</v>
      </c>
      <c r="Q28" s="17">
        <v>17743.608951000002</v>
      </c>
      <c r="R28" s="18">
        <v>18318.084741162296</v>
      </c>
      <c r="S28" s="17">
        <v>16614.626389950001</v>
      </c>
      <c r="T28" s="18">
        <v>14165.225444612968</v>
      </c>
      <c r="U28" s="17">
        <v>9850.392804663441</v>
      </c>
      <c r="V28" s="18">
        <v>13300</v>
      </c>
      <c r="W28" s="17">
        <v>9122.4892009999985</v>
      </c>
      <c r="X28" s="18">
        <v>9809.1454740000008</v>
      </c>
      <c r="Y28" s="17">
        <v>5609.98668774</v>
      </c>
      <c r="Z28" s="18">
        <v>7883.1684850000001</v>
      </c>
      <c r="AA28" s="17">
        <v>10058.583077500003</v>
      </c>
      <c r="AB28" s="18">
        <v>7640.739302840002</v>
      </c>
      <c r="AC28" s="17">
        <v>8065.1541930000003</v>
      </c>
      <c r="AD28" s="18">
        <v>12326.075472655</v>
      </c>
      <c r="AE28" s="17">
        <v>8900.125485999999</v>
      </c>
      <c r="AF28" s="18">
        <v>10301.162644</v>
      </c>
      <c r="AG28" s="17">
        <v>6033.4167450000004</v>
      </c>
      <c r="AH28" s="18">
        <v>11352.788653</v>
      </c>
      <c r="AI28" s="17">
        <v>5552.6724990000002</v>
      </c>
      <c r="AJ28" s="16">
        <v>10625.07513877</v>
      </c>
      <c r="AK28" s="17">
        <v>4769.8592470000003</v>
      </c>
      <c r="AL28" s="17">
        <v>11903.868014</v>
      </c>
    </row>
    <row r="29" spans="1:41" ht="15" customHeight="1">
      <c r="A29" s="32" t="s">
        <v>23</v>
      </c>
      <c r="B29" s="33">
        <v>1673.329829</v>
      </c>
      <c r="C29" s="33">
        <v>63.613371000000001</v>
      </c>
      <c r="D29" s="33">
        <v>7.7375470000000002</v>
      </c>
      <c r="E29" s="33">
        <v>18.944783000000001</v>
      </c>
      <c r="F29" s="33">
        <v>13.762817999999999</v>
      </c>
      <c r="G29" s="33">
        <v>818.32129099999997</v>
      </c>
      <c r="H29" s="33">
        <v>548.84710200000006</v>
      </c>
      <c r="I29" s="33">
        <v>4381</v>
      </c>
      <c r="J29" s="33">
        <v>1021.124688</v>
      </c>
      <c r="K29" s="24">
        <v>18.489058</v>
      </c>
      <c r="L29" s="33">
        <v>195.71894599999999</v>
      </c>
      <c r="M29" s="24">
        <v>49.834989999999998</v>
      </c>
      <c r="N29" s="22">
        <v>281.003919</v>
      </c>
      <c r="O29" s="24">
        <v>70.127526000000003</v>
      </c>
      <c r="P29" s="22">
        <v>284.43</v>
      </c>
      <c r="Q29" s="24">
        <v>1.615837</v>
      </c>
      <c r="R29" s="22">
        <v>350</v>
      </c>
      <c r="S29" s="24">
        <v>13.638413999999999</v>
      </c>
      <c r="T29" s="22">
        <v>0.7</v>
      </c>
      <c r="U29" s="24">
        <v>309.609602</v>
      </c>
      <c r="V29" s="22">
        <v>128.33500000000001</v>
      </c>
      <c r="W29" s="24">
        <v>283.84569800000003</v>
      </c>
      <c r="X29" s="22">
        <v>135.40980500000001</v>
      </c>
      <c r="Y29" s="24">
        <v>38.176797000000001</v>
      </c>
      <c r="Z29" s="22">
        <v>483.43374399999999</v>
      </c>
      <c r="AA29" s="24">
        <v>168.46303499999999</v>
      </c>
      <c r="AB29" s="22">
        <v>996.63052600000003</v>
      </c>
      <c r="AC29" s="24">
        <v>54.148449999999997</v>
      </c>
      <c r="AD29" s="22">
        <v>1996.2585160000001</v>
      </c>
      <c r="AE29" s="24">
        <v>339.36812300000003</v>
      </c>
      <c r="AF29" s="22">
        <v>450.59675700000003</v>
      </c>
      <c r="AG29" s="24">
        <v>99.928939999999997</v>
      </c>
      <c r="AH29" s="22">
        <v>1490.0556120000001</v>
      </c>
      <c r="AI29" s="87">
        <v>684.84231999999997</v>
      </c>
      <c r="AJ29" s="33">
        <v>407.7</v>
      </c>
      <c r="AK29" s="24">
        <v>437.00837100000001</v>
      </c>
      <c r="AL29" s="24">
        <v>747.40194299999996</v>
      </c>
      <c r="AN29" s="2"/>
    </row>
    <row r="30" spans="1:41" ht="15" customHeight="1">
      <c r="A30" s="10" t="s">
        <v>24</v>
      </c>
      <c r="B30" s="11">
        <v>-5055.6919879991765</v>
      </c>
      <c r="C30" s="11">
        <v>-5110.3245439995871</v>
      </c>
      <c r="D30" s="11">
        <v>-3278.5206183432865</v>
      </c>
      <c r="E30" s="11">
        <v>-3549.499675709535</v>
      </c>
      <c r="F30" s="11">
        <v>-736.86460639986581</v>
      </c>
      <c r="G30" s="11">
        <v>-2870.7015591104964</v>
      </c>
      <c r="H30" s="11">
        <v>-3491.1108965614885</v>
      </c>
      <c r="I30" s="11">
        <v>1445.0698285100079</v>
      </c>
      <c r="J30" s="11">
        <v>-2089.8975453388994</v>
      </c>
      <c r="K30" s="12">
        <v>-7886.5094940817853</v>
      </c>
      <c r="L30" s="11">
        <v>-18482.646852599995</v>
      </c>
      <c r="M30" s="12">
        <v>-14583.598703379503</v>
      </c>
      <c r="N30" s="13">
        <v>-14009.823249915004</v>
      </c>
      <c r="O30" s="12">
        <v>-11319.830611646817</v>
      </c>
      <c r="P30" s="13">
        <v>-11983.710171542947</v>
      </c>
      <c r="Q30" s="12">
        <v>-15463.007052984136</v>
      </c>
      <c r="R30" s="13">
        <v>-13107.983754750298</v>
      </c>
      <c r="S30" s="12">
        <v>-14309.319562849993</v>
      </c>
      <c r="T30" s="13">
        <v>-13236.175470198794</v>
      </c>
      <c r="U30" s="12">
        <v>-11756.623015362862</v>
      </c>
      <c r="V30" s="13">
        <v>-12637.078515000001</v>
      </c>
      <c r="W30" s="12">
        <v>-7229.0737923999986</v>
      </c>
      <c r="X30" s="13">
        <v>-8932.6750460000112</v>
      </c>
      <c r="Y30" s="12">
        <v>-5030.3847515999969</v>
      </c>
      <c r="Z30" s="13">
        <v>-5642.8314280150007</v>
      </c>
      <c r="AA30" s="12">
        <v>-5145.2032029700022</v>
      </c>
      <c r="AB30" s="13">
        <v>-5696.9193897550203</v>
      </c>
      <c r="AC30" s="12">
        <v>-4812.4910000000009</v>
      </c>
      <c r="AD30" s="13">
        <v>-5865.6457463899878</v>
      </c>
      <c r="AE30" s="12">
        <v>-4679.5654324099978</v>
      </c>
      <c r="AF30" s="13">
        <v>-20955.667789000003</v>
      </c>
      <c r="AG30" s="12">
        <v>-16424.458236000009</v>
      </c>
      <c r="AH30" s="13">
        <v>-20815.869267000002</v>
      </c>
      <c r="AI30" s="88">
        <v>-14577.089639</v>
      </c>
      <c r="AJ30" s="11">
        <f>+AJ9-AJ17-AJ27</f>
        <v>-14133.527407115009</v>
      </c>
      <c r="AK30" s="12">
        <f>+AK9-AK17-AK27</f>
        <v>-8219.0583117552487</v>
      </c>
      <c r="AL30" s="12">
        <f>+AL9-AL17-AL27</f>
        <v>-13025.886781000005</v>
      </c>
    </row>
    <row r="31" spans="1:41" ht="15" customHeight="1">
      <c r="A31" s="34" t="s">
        <v>25</v>
      </c>
      <c r="B31" s="35">
        <v>-6.1129435087685247</v>
      </c>
      <c r="C31" s="35">
        <v>-5.8120053731602379</v>
      </c>
      <c r="D31" s="35">
        <v>-3.594009880873386</v>
      </c>
      <c r="E31" s="35">
        <v>-3.5262659730371633</v>
      </c>
      <c r="F31" s="35">
        <v>-0.70931933486182241</v>
      </c>
      <c r="G31" s="35">
        <v>-2.6524942677958219</v>
      </c>
      <c r="H31" s="35">
        <v>-2.8873401948241941</v>
      </c>
      <c r="I31" s="35">
        <v>1.086646909949148</v>
      </c>
      <c r="J31" s="35">
        <v>-1.4156320917513703</v>
      </c>
      <c r="K31" s="35">
        <v>-5.3196515265970135</v>
      </c>
      <c r="L31" s="35">
        <v>-12.162604267148918</v>
      </c>
      <c r="M31" s="36">
        <v>-9.5968148520437317</v>
      </c>
      <c r="N31" s="37">
        <v>-8.6338972299289463</v>
      </c>
      <c r="O31" s="37">
        <v>-6.9761232827655606</v>
      </c>
      <c r="P31" s="37">
        <v>-7.2569098114510737</v>
      </c>
      <c r="Q31" s="37">
        <v>-9.3638485903810711</v>
      </c>
      <c r="R31" s="37">
        <v>-7.7770633661563853</v>
      </c>
      <c r="S31" s="37">
        <v>-8.4898247548206172</v>
      </c>
      <c r="T31" s="37">
        <v>-7.8066204810303672</v>
      </c>
      <c r="U31" s="37">
        <v>-6.9339889174275413</v>
      </c>
      <c r="V31" s="37">
        <v>-7.2664132979102725</v>
      </c>
      <c r="W31" s="37">
        <v>-4.1567707183522229</v>
      </c>
      <c r="X31" s="37">
        <v>-4.9255070848715716</v>
      </c>
      <c r="Y31" s="37">
        <v>-2.7737710826871238</v>
      </c>
      <c r="Z31" s="37">
        <v>-2.9268588175752295</v>
      </c>
      <c r="AA31" s="37">
        <v>-2.6687459221383341</v>
      </c>
      <c r="AB31" s="37">
        <v>-2.7843960715463849</v>
      </c>
      <c r="AC31" s="37">
        <v>-2.3521275478901522</v>
      </c>
      <c r="AD31" s="37">
        <v>-2.7418342288785471</v>
      </c>
      <c r="AE31" s="37">
        <v>-2.1874134977815802</v>
      </c>
      <c r="AF31" s="37">
        <v>-11.594791175791903</v>
      </c>
      <c r="AG31" s="37">
        <v>-9.0876685648691122</v>
      </c>
      <c r="AH31" s="37">
        <v>-10.575210882945223</v>
      </c>
      <c r="AI31" s="89">
        <v>-7.4056862586280969</v>
      </c>
      <c r="AJ31" s="78">
        <v>-6.2580204028948536</v>
      </c>
      <c r="AK31" s="63">
        <v>-3.403206083856003</v>
      </c>
      <c r="AL31" s="63">
        <v>-5.3660088534208752</v>
      </c>
      <c r="AM31" s="61"/>
      <c r="AN31" s="61"/>
    </row>
    <row r="32" spans="1:41" ht="15" customHeight="1">
      <c r="A32" s="34" t="s">
        <v>26</v>
      </c>
      <c r="B32" s="38">
        <v>-4357.7496683726386</v>
      </c>
      <c r="C32" s="38">
        <v>-2047.7719879449687</v>
      </c>
      <c r="D32" s="38">
        <v>-2038.260062682697</v>
      </c>
      <c r="E32" s="38">
        <v>-1794.1985348430949</v>
      </c>
      <c r="F32" s="38">
        <v>-1070.5020468049756</v>
      </c>
      <c r="G32" s="38">
        <v>-1583.409412646929</v>
      </c>
      <c r="H32" s="38">
        <v>-947.09776660999933</v>
      </c>
      <c r="I32" s="38">
        <v>1373.3189615100091</v>
      </c>
      <c r="J32" s="38">
        <v>5126.257248050003</v>
      </c>
      <c r="K32" s="29">
        <v>-312.16827204993024</v>
      </c>
      <c r="L32" s="38">
        <v>-163.68811260000484</v>
      </c>
      <c r="M32" s="29">
        <v>-683.45020767950336</v>
      </c>
      <c r="N32" s="39">
        <v>-2066.948479054005</v>
      </c>
      <c r="O32" s="29">
        <v>1343.9207037274859</v>
      </c>
      <c r="P32" s="39">
        <v>872.43549042999803</v>
      </c>
      <c r="Q32" s="29">
        <v>1086.8285410158614</v>
      </c>
      <c r="R32" s="39">
        <v>3149.5548794119959</v>
      </c>
      <c r="S32" s="29">
        <v>1905.8870550900119</v>
      </c>
      <c r="T32" s="39">
        <v>-146.71452058582599</v>
      </c>
      <c r="U32" s="29">
        <v>-1263.9792316994231</v>
      </c>
      <c r="V32" s="39">
        <v>1678.6243909999976</v>
      </c>
      <c r="W32" s="29">
        <v>2414.6517096000034</v>
      </c>
      <c r="X32" s="39">
        <v>1140.5930739999894</v>
      </c>
      <c r="Y32" s="29">
        <v>850.59516713999983</v>
      </c>
      <c r="Z32" s="39">
        <v>3760.9423669850148</v>
      </c>
      <c r="AA32" s="29">
        <v>3353.8851865299966</v>
      </c>
      <c r="AB32" s="39">
        <v>5030.3107440849835</v>
      </c>
      <c r="AC32" s="29">
        <v>6517.4566170000062</v>
      </c>
      <c r="AD32" s="39">
        <v>8080.741118265013</v>
      </c>
      <c r="AE32" s="29">
        <v>3278.8914055899959</v>
      </c>
      <c r="AF32" s="39">
        <v>-9976.3378190000021</v>
      </c>
      <c r="AG32" s="29">
        <v>-10450.991929000009</v>
      </c>
      <c r="AH32" s="39">
        <v>-7841.1863420000018</v>
      </c>
      <c r="AI32" s="90">
        <v>-5974.4647590000004</v>
      </c>
      <c r="AJ32" s="33">
        <v>1029.283075865</v>
      </c>
      <c r="AK32" s="24">
        <v>1100.0642302447509</v>
      </c>
      <c r="AL32" s="24">
        <v>2230.7691319999903</v>
      </c>
      <c r="AM32" s="61"/>
      <c r="AN32" s="61"/>
    </row>
    <row r="33" spans="1:40" ht="15" customHeight="1">
      <c r="A33" s="40" t="s">
        <v>27</v>
      </c>
      <c r="B33" s="41">
        <v>-5.2690467717079308</v>
      </c>
      <c r="C33" s="41">
        <v>-2.3289444133088981</v>
      </c>
      <c r="D33" s="41">
        <v>-2.2344001023159592</v>
      </c>
      <c r="E33" s="41">
        <v>-1.7824543795811518</v>
      </c>
      <c r="F33" s="41">
        <v>-1.0304848315592312</v>
      </c>
      <c r="G33" s="41">
        <v>-1.4630515587002775</v>
      </c>
      <c r="H33" s="41">
        <v>-0.78330180019622608</v>
      </c>
      <c r="I33" s="41">
        <v>1.0326925221586891</v>
      </c>
      <c r="J33" s="41">
        <v>3.472368436001902</v>
      </c>
      <c r="K33" s="41">
        <v>-0.2105654505598116</v>
      </c>
      <c r="L33" s="41">
        <v>-0.10771583489462772</v>
      </c>
      <c r="M33" s="42">
        <v>-0.44974805170489962</v>
      </c>
      <c r="N33" s="43">
        <v>-1.2738077011655724</v>
      </c>
      <c r="O33" s="43">
        <v>0.82822409920319984</v>
      </c>
      <c r="P33" s="43">
        <v>0.52831598726360207</v>
      </c>
      <c r="Q33" s="43">
        <v>0.65814481406534031</v>
      </c>
      <c r="R33" s="43">
        <v>1.8686541218436787</v>
      </c>
      <c r="S33" s="43">
        <v>1.130776835972251</v>
      </c>
      <c r="T33" s="43">
        <v>-8.6531383921934268E-2</v>
      </c>
      <c r="U33" s="43">
        <v>-0.74548771131042935</v>
      </c>
      <c r="V33" s="43">
        <v>0.96522139848071631</v>
      </c>
      <c r="W33" s="43">
        <v>1.3884425321590428</v>
      </c>
      <c r="X33" s="43">
        <v>0.62892685987251851</v>
      </c>
      <c r="Y33" s="43">
        <v>0.46902103799036843</v>
      </c>
      <c r="Z33" s="43">
        <v>1.9507489227043207</v>
      </c>
      <c r="AA33" s="43">
        <v>1.7396139786481974</v>
      </c>
      <c r="AB33" s="43">
        <v>2.4585879694341441</v>
      </c>
      <c r="AC33" s="43">
        <v>3.1854374898622493</v>
      </c>
      <c r="AD33" s="43">
        <v>3.7772571939587838</v>
      </c>
      <c r="AE33" s="43">
        <v>1.5326831993144738</v>
      </c>
      <c r="AF33" s="43">
        <v>-5.5199173261936965</v>
      </c>
      <c r="AG33" s="43">
        <v>-5.7825439025259637</v>
      </c>
      <c r="AH33" s="43">
        <v>-3.9836049158215467</v>
      </c>
      <c r="AI33" s="91">
        <v>-3.0352431564946714</v>
      </c>
      <c r="AJ33" s="79">
        <v>0.45574429536075456</v>
      </c>
      <c r="AK33" s="83">
        <v>0.45549564670283976</v>
      </c>
      <c r="AL33" s="64">
        <v>0.91896445236344837</v>
      </c>
    </row>
    <row r="34" spans="1:40" ht="15" customHeight="1">
      <c r="A34" s="27" t="s">
        <v>28</v>
      </c>
      <c r="B34" s="11">
        <v>5385.3336199999803</v>
      </c>
      <c r="C34" s="11">
        <v>5812.0095490000003</v>
      </c>
      <c r="D34" s="11">
        <v>4019.9834509999896</v>
      </c>
      <c r="E34" s="11">
        <v>3720.4862400000002</v>
      </c>
      <c r="F34" s="11">
        <v>1275.1092209999997</v>
      </c>
      <c r="G34" s="11">
        <v>3036.6867110000003</v>
      </c>
      <c r="H34" s="11">
        <v>4368.3259437789702</v>
      </c>
      <c r="I34" s="11">
        <v>-1303.8113292436897</v>
      </c>
      <c r="J34" s="11">
        <v>1725.6692401919404</v>
      </c>
      <c r="K34" s="12">
        <v>7782.4075895773785</v>
      </c>
      <c r="L34" s="11">
        <v>18482.584470999998</v>
      </c>
      <c r="M34" s="12">
        <v>14066.461933290797</v>
      </c>
      <c r="N34" s="13">
        <v>14009.442621917951</v>
      </c>
      <c r="O34" s="12">
        <v>11599.159637811117</v>
      </c>
      <c r="P34" s="13">
        <v>11983.710203999999</v>
      </c>
      <c r="Q34" s="12">
        <v>15970.420067398485</v>
      </c>
      <c r="R34" s="13">
        <v>13108.348793000003</v>
      </c>
      <c r="S34" s="12">
        <v>14090.009954233963</v>
      </c>
      <c r="T34" s="13">
        <v>13236.075466602231</v>
      </c>
      <c r="U34" s="12">
        <v>11606.273204037596</v>
      </c>
      <c r="V34" s="13">
        <v>12637.327129000005</v>
      </c>
      <c r="W34" s="12">
        <v>7359.2497917255014</v>
      </c>
      <c r="X34" s="13">
        <v>8932.6750459999821</v>
      </c>
      <c r="Y34" s="12">
        <v>3530.3385482940212</v>
      </c>
      <c r="Z34" s="13">
        <v>5642.8314419999997</v>
      </c>
      <c r="AA34" s="12">
        <v>6582.3278353094574</v>
      </c>
      <c r="AB34" s="13">
        <v>5696.9195039999995</v>
      </c>
      <c r="AC34" s="12">
        <v>4423.2844579570774</v>
      </c>
      <c r="AD34" s="13">
        <v>5865.6457480000026</v>
      </c>
      <c r="AE34" s="12">
        <v>4179.844157712555</v>
      </c>
      <c r="AF34" s="13">
        <v>20955.667788999999</v>
      </c>
      <c r="AG34" s="12">
        <v>16381.329473735273</v>
      </c>
      <c r="AH34" s="13">
        <v>20816.090353000003</v>
      </c>
      <c r="AI34" s="12">
        <v>15294.355801593818</v>
      </c>
      <c r="AJ34" s="80">
        <f>+AJ35+AJ36</f>
        <v>14133.527404835002</v>
      </c>
      <c r="AK34" s="84">
        <f>+AK35+AK36</f>
        <v>7943.5337817122745</v>
      </c>
      <c r="AL34" s="65">
        <f>+AL35+AL36</f>
        <v>13025.886781000001</v>
      </c>
    </row>
    <row r="35" spans="1:40" ht="15" customHeight="1">
      <c r="A35" s="27" t="s">
        <v>29</v>
      </c>
      <c r="B35" s="11">
        <v>634.81848600000001</v>
      </c>
      <c r="C35" s="11">
        <v>231.78654900000001</v>
      </c>
      <c r="D35" s="11">
        <v>220.130698</v>
      </c>
      <c r="E35" s="11">
        <v>537.58096399999999</v>
      </c>
      <c r="F35" s="11">
        <v>231.42538300000001</v>
      </c>
      <c r="G35" s="11">
        <v>146.97704100000001</v>
      </c>
      <c r="H35" s="11">
        <v>301.07315</v>
      </c>
      <c r="I35" s="11">
        <v>293.20226100000002</v>
      </c>
      <c r="J35" s="11">
        <v>51.099325999999998</v>
      </c>
      <c r="K35" s="12">
        <v>-835.68771615000003</v>
      </c>
      <c r="L35" s="11">
        <v>-4006.2312510000002</v>
      </c>
      <c r="M35" s="12">
        <v>-1445.3736897549998</v>
      </c>
      <c r="N35" s="13">
        <v>-5386.9481780820488</v>
      </c>
      <c r="O35" s="12">
        <v>-4795.0768280000002</v>
      </c>
      <c r="P35" s="13">
        <v>-7281.7728749999997</v>
      </c>
      <c r="Q35" s="12">
        <v>-6645.0249123337298</v>
      </c>
      <c r="R35" s="13">
        <v>-14078.729600000001</v>
      </c>
      <c r="S35" s="12">
        <v>-6817.1793030678018</v>
      </c>
      <c r="T35" s="13">
        <v>-8244.1266202238276</v>
      </c>
      <c r="U35" s="12">
        <v>-5035.7725023458952</v>
      </c>
      <c r="V35" s="13">
        <v>-6755.7426889999997</v>
      </c>
      <c r="W35" s="12">
        <v>-5091.6342940000004</v>
      </c>
      <c r="X35" s="13">
        <v>-7183.9473619999999</v>
      </c>
      <c r="Y35" s="12">
        <v>-5694.0924290000003</v>
      </c>
      <c r="Z35" s="13">
        <v>-6682.7067500000003</v>
      </c>
      <c r="AA35" s="12">
        <v>-615.06647600000008</v>
      </c>
      <c r="AB35" s="13">
        <v>-10174.807529</v>
      </c>
      <c r="AC35" s="12">
        <v>-4308.5714279999993</v>
      </c>
      <c r="AD35" s="13">
        <v>-8392.9927979999993</v>
      </c>
      <c r="AE35" s="12">
        <v>-5747.2131010000003</v>
      </c>
      <c r="AF35" s="13">
        <v>-4569.2920129999993</v>
      </c>
      <c r="AG35" s="12">
        <v>-2110.8176510000003</v>
      </c>
      <c r="AH35" s="13">
        <v>933.63095799999996</v>
      </c>
      <c r="AI35" s="12">
        <v>762.20903678600007</v>
      </c>
      <c r="AJ35" s="80">
        <v>-4363.4771259999998</v>
      </c>
      <c r="AK35" s="85">
        <v>-3739.8055859999999</v>
      </c>
      <c r="AL35" s="65">
        <f>1955.089807</f>
        <v>1955.0898070000001</v>
      </c>
      <c r="AN35" s="2"/>
    </row>
    <row r="36" spans="1:40" ht="15" customHeight="1">
      <c r="A36" s="27" t="s">
        <v>30</v>
      </c>
      <c r="B36" s="44">
        <v>4750.5151339999802</v>
      </c>
      <c r="C36" s="44">
        <v>5580.223</v>
      </c>
      <c r="D36" s="44">
        <v>3799.8527529999897</v>
      </c>
      <c r="E36" s="44">
        <v>3182.905276</v>
      </c>
      <c r="F36" s="44">
        <v>1043.6838379999997</v>
      </c>
      <c r="G36" s="44">
        <v>2889.7096700000002</v>
      </c>
      <c r="H36" s="44">
        <v>4067.25279377897</v>
      </c>
      <c r="I36" s="44">
        <v>-1597.0135902436896</v>
      </c>
      <c r="J36" s="44">
        <v>1674.5699141919404</v>
      </c>
      <c r="K36" s="45">
        <v>8618.0953057273782</v>
      </c>
      <c r="L36" s="44">
        <v>22488.815721999999</v>
      </c>
      <c r="M36" s="45">
        <v>15511.835623045798</v>
      </c>
      <c r="N36" s="46">
        <v>19396.390800000001</v>
      </c>
      <c r="O36" s="45">
        <v>16394.236465811118</v>
      </c>
      <c r="P36" s="46">
        <v>19265.483078999998</v>
      </c>
      <c r="Q36" s="45">
        <v>22615.444979732216</v>
      </c>
      <c r="R36" s="46">
        <v>27187.078393000003</v>
      </c>
      <c r="S36" s="45">
        <v>20907.189257301765</v>
      </c>
      <c r="T36" s="46">
        <v>21480.202086826059</v>
      </c>
      <c r="U36" s="45">
        <v>16642.045706383491</v>
      </c>
      <c r="V36" s="46">
        <v>19393.069818000004</v>
      </c>
      <c r="W36" s="45">
        <v>12450.884085725502</v>
      </c>
      <c r="X36" s="46">
        <v>16116.622407999981</v>
      </c>
      <c r="Y36" s="45">
        <v>9224.4309772940214</v>
      </c>
      <c r="Z36" s="46">
        <v>12325.538192</v>
      </c>
      <c r="AA36" s="45">
        <v>7197.3943113094574</v>
      </c>
      <c r="AB36" s="46">
        <v>15871.727032999999</v>
      </c>
      <c r="AC36" s="45">
        <v>8731.8558859570767</v>
      </c>
      <c r="AD36" s="46">
        <v>14258.638546000002</v>
      </c>
      <c r="AE36" s="45">
        <v>9927.0572587125553</v>
      </c>
      <c r="AF36" s="46">
        <v>25524.959801999998</v>
      </c>
      <c r="AG36" s="45">
        <v>18492.147124735275</v>
      </c>
      <c r="AH36" s="46">
        <v>19882.459395000002</v>
      </c>
      <c r="AI36" s="45">
        <v>14532.14676480782</v>
      </c>
      <c r="AJ36" s="80">
        <f>SUM(AJ37:AJ38)</f>
        <v>18497.004530835002</v>
      </c>
      <c r="AK36" s="85">
        <f>SUM(AK37:AK38)</f>
        <v>11683.339367712275</v>
      </c>
      <c r="AL36" s="65">
        <f>SUM(AL37:AL38)</f>
        <v>11070.796974000001</v>
      </c>
    </row>
    <row r="37" spans="1:40" ht="15" customHeight="1">
      <c r="A37" s="47" t="s">
        <v>31</v>
      </c>
      <c r="B37" s="11">
        <v>1011.3099999999895</v>
      </c>
      <c r="C37" s="11">
        <v>1668.857</v>
      </c>
      <c r="D37" s="11">
        <v>1336.1249959999896</v>
      </c>
      <c r="E37" s="11">
        <v>1099.8072560000001</v>
      </c>
      <c r="F37" s="11">
        <v>901.37111600000003</v>
      </c>
      <c r="G37" s="11">
        <v>313.32325900000001</v>
      </c>
      <c r="H37" s="11">
        <v>1768.9894530000001</v>
      </c>
      <c r="I37" s="11">
        <v>-4314.1650589999899</v>
      </c>
      <c r="J37" s="11">
        <v>-1571.0478739999999</v>
      </c>
      <c r="K37" s="12">
        <v>2317.3073329999988</v>
      </c>
      <c r="L37" s="11">
        <v>4355.0896400000001</v>
      </c>
      <c r="M37" s="12">
        <v>988.22567799999706</v>
      </c>
      <c r="N37" s="13">
        <v>4493.3999999999996</v>
      </c>
      <c r="O37" s="12">
        <v>2157.4748966686338</v>
      </c>
      <c r="P37" s="13">
        <v>3982.0088109999997</v>
      </c>
      <c r="Q37" s="12">
        <v>4864.8847157322152</v>
      </c>
      <c r="R37" s="13">
        <v>2699.0313930000002</v>
      </c>
      <c r="S37" s="12">
        <v>1199.242751227001</v>
      </c>
      <c r="T37" s="13">
        <v>4223.5684334929902</v>
      </c>
      <c r="U37" s="12">
        <v>1037.1066368544607</v>
      </c>
      <c r="V37" s="13">
        <v>4746.0345710000011</v>
      </c>
      <c r="W37" s="12">
        <v>1871.996058025351</v>
      </c>
      <c r="X37" s="13">
        <v>4843.6523519999801</v>
      </c>
      <c r="Y37" s="12">
        <v>4770.0676848807525</v>
      </c>
      <c r="Z37" s="13">
        <v>4127.1550000000007</v>
      </c>
      <c r="AA37" s="12">
        <v>273.35707170408563</v>
      </c>
      <c r="AB37" s="13">
        <v>4076.4360260000003</v>
      </c>
      <c r="AC37" s="12">
        <v>5253.9900383289569</v>
      </c>
      <c r="AD37" s="13">
        <v>4368.691769</v>
      </c>
      <c r="AE37" s="12">
        <v>2389.8078182462714</v>
      </c>
      <c r="AF37" s="13">
        <v>5487.7390839999998</v>
      </c>
      <c r="AG37" s="12">
        <v>7297.8185469086211</v>
      </c>
      <c r="AH37" s="13">
        <v>5401.611414</v>
      </c>
      <c r="AI37" s="12">
        <v>4237.6742562902564</v>
      </c>
      <c r="AJ37" s="80">
        <v>11412.289451000001</v>
      </c>
      <c r="AK37" s="85">
        <v>6661.1291664272176</v>
      </c>
      <c r="AL37" s="65">
        <v>6640.7299730000004</v>
      </c>
    </row>
    <row r="38" spans="1:40" ht="15" customHeight="1">
      <c r="A38" s="47" t="s">
        <v>32</v>
      </c>
      <c r="B38" s="11">
        <v>3739.2051339999907</v>
      </c>
      <c r="C38" s="11">
        <v>3911.3660000000004</v>
      </c>
      <c r="D38" s="11">
        <v>2463.7277570000001</v>
      </c>
      <c r="E38" s="11">
        <v>2083.0980199999999</v>
      </c>
      <c r="F38" s="11">
        <v>142.31272199999967</v>
      </c>
      <c r="G38" s="11">
        <v>2576.3864110000004</v>
      </c>
      <c r="H38" s="11">
        <v>2298.2633407789699</v>
      </c>
      <c r="I38" s="11">
        <v>2717.1514687563003</v>
      </c>
      <c r="J38" s="11">
        <v>3245.6177881919402</v>
      </c>
      <c r="K38" s="12">
        <v>6300.7879727273794</v>
      </c>
      <c r="L38" s="11">
        <v>18133.726082000001</v>
      </c>
      <c r="M38" s="12">
        <v>14523.6099450458</v>
      </c>
      <c r="N38" s="13">
        <v>14902.9908</v>
      </c>
      <c r="O38" s="12">
        <v>14236.761569142483</v>
      </c>
      <c r="P38" s="13">
        <v>15283.474267999998</v>
      </c>
      <c r="Q38" s="12">
        <v>17750.560264</v>
      </c>
      <c r="R38" s="13">
        <v>24488.047000000002</v>
      </c>
      <c r="S38" s="12">
        <v>19707.946506074764</v>
      </c>
      <c r="T38" s="13">
        <v>17256.633653333069</v>
      </c>
      <c r="U38" s="12">
        <v>15604.939069529029</v>
      </c>
      <c r="V38" s="13">
        <v>14647.035247000002</v>
      </c>
      <c r="W38" s="12">
        <v>10578.888027700152</v>
      </c>
      <c r="X38" s="13">
        <v>11272.970056</v>
      </c>
      <c r="Y38" s="12">
        <v>4454.3632924132689</v>
      </c>
      <c r="Z38" s="13">
        <v>8198.3831919999993</v>
      </c>
      <c r="AA38" s="12">
        <v>6924.0372396053717</v>
      </c>
      <c r="AB38" s="13">
        <v>11795.291007</v>
      </c>
      <c r="AC38" s="12">
        <v>3477.8658476281194</v>
      </c>
      <c r="AD38" s="13">
        <v>9889.946777000001</v>
      </c>
      <c r="AE38" s="12">
        <v>7537.2494404662839</v>
      </c>
      <c r="AF38" s="13">
        <v>20037.220717999997</v>
      </c>
      <c r="AG38" s="12">
        <v>11194.328577826655</v>
      </c>
      <c r="AH38" s="13">
        <v>14480.847981000003</v>
      </c>
      <c r="AI38" s="12">
        <v>10294.472508517563</v>
      </c>
      <c r="AJ38" s="80">
        <v>7084.7150798349994</v>
      </c>
      <c r="AK38" s="85">
        <v>5022.2102012850573</v>
      </c>
      <c r="AL38" s="65">
        <v>4430.0670010000003</v>
      </c>
    </row>
    <row r="39" spans="1:40" ht="15" customHeight="1" thickBot="1">
      <c r="A39" s="48" t="s">
        <v>33</v>
      </c>
      <c r="B39" s="49">
        <v>329.64163200080384</v>
      </c>
      <c r="C39" s="49">
        <v>701.68500500041318</v>
      </c>
      <c r="D39" s="49">
        <v>741.46283265670309</v>
      </c>
      <c r="E39" s="49">
        <v>170.98656429046514</v>
      </c>
      <c r="F39" s="49">
        <v>538.2446146001339</v>
      </c>
      <c r="G39" s="49">
        <v>165.98515188950387</v>
      </c>
      <c r="H39" s="49">
        <v>877.2150472174817</v>
      </c>
      <c r="I39" s="49">
        <v>141.25849926631827</v>
      </c>
      <c r="J39" s="49">
        <v>-364.22830514695897</v>
      </c>
      <c r="K39" s="50">
        <v>-104.10190450440678</v>
      </c>
      <c r="L39" s="49">
        <v>-6.238159999702475E-2</v>
      </c>
      <c r="M39" s="50">
        <v>-517.13677008870582</v>
      </c>
      <c r="N39" s="51">
        <v>-0.38062799705221551</v>
      </c>
      <c r="O39" s="50">
        <v>279.32902616429965</v>
      </c>
      <c r="P39" s="51">
        <v>3.2457051929668523E-5</v>
      </c>
      <c r="Q39" s="50">
        <v>507.41301441434916</v>
      </c>
      <c r="R39" s="51">
        <v>0.3650382497053215</v>
      </c>
      <c r="S39" s="50">
        <v>-219.30960861602944</v>
      </c>
      <c r="T39" s="51">
        <v>-0.10000359656260116</v>
      </c>
      <c r="U39" s="50">
        <v>-150.34981132526627</v>
      </c>
      <c r="V39" s="51">
        <v>0.24861400000372669</v>
      </c>
      <c r="W39" s="50">
        <v>130.17599932550274</v>
      </c>
      <c r="X39" s="51">
        <v>-2.9103830456733704E-11</v>
      </c>
      <c r="Y39" s="50">
        <v>-1500.0462033059757</v>
      </c>
      <c r="Z39" s="51">
        <v>1.3984998986416031E-5</v>
      </c>
      <c r="AA39" s="50">
        <v>1437.1246323394553</v>
      </c>
      <c r="AB39" s="51">
        <v>1.1424497915868415E-4</v>
      </c>
      <c r="AC39" s="50">
        <v>-389.2065420429235</v>
      </c>
      <c r="AD39" s="51">
        <v>1.6100148059194908E-6</v>
      </c>
      <c r="AE39" s="50">
        <v>-499.72127469744282</v>
      </c>
      <c r="AF39" s="51">
        <v>0</v>
      </c>
      <c r="AG39" s="50">
        <v>-43.128762264735997</v>
      </c>
      <c r="AH39" s="51">
        <v>0.22108600000137812</v>
      </c>
      <c r="AI39" s="50">
        <v>717.26616259381865</v>
      </c>
      <c r="AJ39" s="49">
        <f>+AJ30+AJ34</f>
        <v>-2.2800068109063432E-6</v>
      </c>
      <c r="AK39" s="86">
        <v>-275.52453004297445</v>
      </c>
      <c r="AL39" s="50">
        <f>+AL30+AL34</f>
        <v>0</v>
      </c>
    </row>
    <row r="40" spans="1:40" ht="15" customHeight="1">
      <c r="A40" s="52" t="s">
        <v>34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60"/>
      <c r="AA40" s="54"/>
      <c r="AB40" s="54"/>
      <c r="AC40" s="54"/>
      <c r="AD40" s="54"/>
      <c r="AE40" s="54"/>
      <c r="AF40" s="54"/>
      <c r="AG40" s="54"/>
      <c r="AH40" s="54"/>
    </row>
    <row r="41" spans="1:40" ht="12" customHeight="1">
      <c r="A41" s="69" t="s">
        <v>35</v>
      </c>
      <c r="B41" s="66"/>
      <c r="C41" s="66"/>
      <c r="D41" s="66"/>
      <c r="E41" s="66"/>
      <c r="F41" s="66"/>
      <c r="G41" s="66"/>
      <c r="H41" s="66"/>
    </row>
    <row r="42" spans="1:40" ht="13.5" customHeight="1">
      <c r="A42" s="69"/>
    </row>
    <row r="46" spans="1:40" ht="15" customHeight="1">
      <c r="P46" s="2"/>
    </row>
  </sheetData>
  <mergeCells count="15">
    <mergeCell ref="AJ7:AK7"/>
    <mergeCell ref="AH7:AI7"/>
    <mergeCell ref="V7:W7"/>
    <mergeCell ref="X7:Y7"/>
    <mergeCell ref="Z7:AA7"/>
    <mergeCell ref="AB7:AC7"/>
    <mergeCell ref="AD7:AE7"/>
    <mergeCell ref="AF7:AG7"/>
    <mergeCell ref="A41:A42"/>
    <mergeCell ref="T7:U7"/>
    <mergeCell ref="A7:A8"/>
    <mergeCell ref="L7:M7"/>
    <mergeCell ref="N7:O7"/>
    <mergeCell ref="P7:Q7"/>
    <mergeCell ref="R7:S7"/>
  </mergeCells>
  <pageMargins left="0.43307086614173229" right="0.43307086614173229" top="0.74803149606299213" bottom="0.74803149606299213" header="0.31496062992125984" footer="0.31496062992125984"/>
  <pageSetup paperSize="9" scale="70" orientation="landscape" r:id="rId1"/>
  <colBreaks count="1" manualBreakCount="1">
    <brk id="19" max="41" man="1"/>
  </colBreaks>
  <ignoredErrors>
    <ignoredError sqref="AJ13 AI17:AJ22 AL17:AL22 AK13:AL16 AK23:AL39 AK17:AK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GRANDES AGREGADOS</vt:lpstr>
      <vt:lpstr>'GRANDES AGREGADOS'!Área_de_Impressão</vt:lpstr>
      <vt:lpstr>'GRANDES AGREGADOS'!Títulos_de_Impressão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DNOCP</dc:creator>
  <cp:lastModifiedBy>MF / DNOCP- Yara Jassica Pina</cp:lastModifiedBy>
  <cp:lastPrinted>2022-12-08T16:00:05Z</cp:lastPrinted>
  <dcterms:created xsi:type="dcterms:W3CDTF">2021-10-18T16:56:23Z</dcterms:created>
  <dcterms:modified xsi:type="dcterms:W3CDTF">2023-10-05T17:44:24Z</dcterms:modified>
</cp:coreProperties>
</file>