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a.morais\Documents\Alterações orçamentais 2018\"/>
    </mc:Choice>
  </mc:AlternateContent>
  <bookViews>
    <workbookView xWindow="0" yWindow="0" windowWidth="28800" windowHeight="11730"/>
  </bookViews>
  <sheets>
    <sheet name="Transf. FUN. Jan" sheetId="1" r:id="rId1"/>
    <sheet name="Alteraç. Orç. INV - jan." sheetId="2" r:id="rId2"/>
  </sheets>
  <definedNames>
    <definedName name="_xlnm._FilterDatabase" localSheetId="0" hidden="1">'Transf. FUN. Jan'!$A$2:$F$255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2" i="2" l="1"/>
  <c r="H226" i="2" l="1"/>
  <c r="H23" i="2"/>
  <c r="P147" i="2"/>
  <c r="K260" i="2"/>
  <c r="K138" i="2"/>
  <c r="K146" i="2"/>
  <c r="K282" i="2" s="1"/>
  <c r="K182" i="2"/>
  <c r="K240" i="2"/>
  <c r="H215" i="2"/>
  <c r="H208" i="2"/>
  <c r="H118" i="2"/>
  <c r="H106" i="2"/>
  <c r="H98" i="2"/>
  <c r="H79" i="2"/>
  <c r="H48" i="2"/>
  <c r="H34" i="2"/>
  <c r="H12" i="2"/>
  <c r="H10" i="2"/>
  <c r="N282" i="2"/>
  <c r="L282" i="2"/>
  <c r="N266" i="2"/>
  <c r="H140" i="2"/>
  <c r="H61" i="2" l="1"/>
  <c r="H55" i="2"/>
  <c r="M149" i="2" l="1"/>
  <c r="L149" i="2"/>
  <c r="M164" i="2"/>
  <c r="L164" i="2"/>
  <c r="M170" i="2"/>
  <c r="L170" i="2"/>
  <c r="M192" i="2"/>
  <c r="L192" i="2"/>
  <c r="M218" i="2"/>
  <c r="L218" i="2"/>
  <c r="M230" i="2"/>
  <c r="L230" i="2"/>
  <c r="M237" i="2"/>
  <c r="L237" i="2"/>
  <c r="M244" i="2"/>
  <c r="L244" i="2"/>
  <c r="M248" i="2"/>
  <c r="L248" i="2"/>
  <c r="M269" i="2"/>
  <c r="L269" i="2"/>
  <c r="M272" i="2"/>
  <c r="L272" i="2"/>
  <c r="M275" i="2"/>
  <c r="L275" i="2"/>
  <c r="M278" i="2"/>
  <c r="L278" i="2"/>
  <c r="M143" i="2"/>
  <c r="L143" i="2"/>
  <c r="M122" i="2"/>
  <c r="L122" i="2"/>
  <c r="M103" i="2"/>
  <c r="L103" i="2"/>
  <c r="M94" i="2"/>
  <c r="L94" i="2"/>
  <c r="M91" i="2"/>
  <c r="L91" i="2"/>
  <c r="M83" i="2"/>
  <c r="L83" i="2"/>
  <c r="M75" i="2"/>
  <c r="L75" i="2"/>
  <c r="M65" i="2"/>
  <c r="L65" i="2"/>
  <c r="M51" i="2"/>
  <c r="L51" i="2"/>
  <c r="M8" i="2"/>
  <c r="L8" i="2"/>
  <c r="J160" i="2"/>
  <c r="J282" i="2" s="1"/>
  <c r="I160" i="2"/>
  <c r="I282" i="2" s="1"/>
  <c r="G281" i="2"/>
  <c r="F281" i="2"/>
  <c r="G264" i="2"/>
  <c r="F264" i="2"/>
  <c r="G233" i="2"/>
  <c r="F233" i="2"/>
  <c r="G212" i="2"/>
  <c r="F212" i="2"/>
  <c r="F255" i="1"/>
  <c r="E255" i="1"/>
  <c r="F254" i="1"/>
  <c r="E254" i="1"/>
  <c r="F251" i="1"/>
  <c r="E251" i="1"/>
  <c r="F248" i="1"/>
  <c r="E248" i="1"/>
  <c r="F245" i="1"/>
  <c r="E245" i="1"/>
  <c r="F241" i="1"/>
  <c r="E241" i="1"/>
  <c r="F238" i="1"/>
  <c r="E238" i="1"/>
  <c r="F235" i="1"/>
  <c r="E235" i="1"/>
  <c r="F229" i="1"/>
  <c r="E229" i="1"/>
  <c r="F225" i="1"/>
  <c r="E225" i="1"/>
  <c r="F221" i="1"/>
  <c r="E221" i="1"/>
  <c r="F218" i="1"/>
  <c r="E218" i="1"/>
  <c r="F214" i="1"/>
  <c r="E214" i="1"/>
  <c r="F211" i="1"/>
  <c r="E211" i="1"/>
  <c r="F208" i="1"/>
  <c r="E208" i="1"/>
  <c r="F205" i="1"/>
  <c r="E205" i="1"/>
  <c r="F201" i="1"/>
  <c r="E201" i="1"/>
  <c r="F198" i="1"/>
  <c r="E198" i="1"/>
  <c r="F193" i="1"/>
  <c r="E193" i="1"/>
  <c r="F190" i="1"/>
  <c r="E190" i="1"/>
  <c r="F185" i="1"/>
  <c r="E185" i="1"/>
  <c r="F182" i="1"/>
  <c r="E182" i="1"/>
  <c r="F179" i="1"/>
  <c r="E179" i="1"/>
  <c r="F174" i="1"/>
  <c r="E174" i="1"/>
  <c r="F159" i="1"/>
  <c r="E159" i="1"/>
  <c r="F156" i="1"/>
  <c r="E156" i="1"/>
  <c r="F153" i="1"/>
  <c r="E153" i="1"/>
  <c r="F147" i="1"/>
  <c r="E147" i="1"/>
  <c r="F144" i="1"/>
  <c r="E144" i="1"/>
  <c r="F131" i="1"/>
  <c r="E131" i="1"/>
  <c r="F114" i="1"/>
  <c r="E114" i="1"/>
  <c r="F107" i="1"/>
  <c r="E107" i="1"/>
  <c r="F104" i="1"/>
  <c r="E104" i="1"/>
  <c r="F101" i="1"/>
  <c r="E101" i="1"/>
  <c r="F98" i="1"/>
  <c r="E98" i="1"/>
  <c r="F93" i="1"/>
  <c r="E93" i="1"/>
  <c r="F86" i="1"/>
  <c r="E86" i="1"/>
  <c r="F71" i="1"/>
  <c r="E71" i="1"/>
  <c r="F66" i="1"/>
  <c r="E66" i="1"/>
  <c r="F63" i="1"/>
  <c r="E63" i="1"/>
  <c r="F60" i="1"/>
  <c r="E60" i="1"/>
  <c r="F57" i="1"/>
  <c r="E57" i="1"/>
  <c r="F54" i="1"/>
  <c r="E54" i="1"/>
  <c r="F51" i="1"/>
  <c r="E51" i="1"/>
  <c r="F48" i="1"/>
  <c r="E48" i="1"/>
  <c r="F45" i="1"/>
  <c r="E45" i="1"/>
  <c r="F42" i="1"/>
  <c r="E42" i="1"/>
  <c r="F39" i="1"/>
  <c r="E39" i="1"/>
  <c r="F36" i="1"/>
  <c r="E36" i="1"/>
  <c r="F33" i="1"/>
  <c r="E33" i="1"/>
  <c r="F30" i="1"/>
  <c r="E30" i="1"/>
  <c r="F27" i="1"/>
  <c r="E27" i="1"/>
  <c r="F24" i="1"/>
  <c r="E24" i="1"/>
  <c r="F21" i="1"/>
  <c r="E21" i="1"/>
  <c r="F17" i="1"/>
  <c r="E17" i="1"/>
  <c r="F10" i="1"/>
  <c r="E10" i="1"/>
  <c r="F13" i="1"/>
  <c r="E13" i="1"/>
  <c r="F6" i="1"/>
  <c r="E6" i="1"/>
  <c r="G282" i="2" l="1"/>
  <c r="M282" i="2"/>
  <c r="F282" i="2"/>
</calcChain>
</file>

<file path=xl/sharedStrings.xml><?xml version="1.0" encoding="utf-8"?>
<sst xmlns="http://schemas.openxmlformats.org/spreadsheetml/2006/main" count="900" uniqueCount="402">
  <si>
    <t>NUM_CAB</t>
  </si>
  <si>
    <t>CODIGO</t>
  </si>
  <si>
    <t>UNIDADE ORÇAMENTAL</t>
  </si>
  <si>
    <t>RUBRICA CLASSIF. ECONOMICA</t>
  </si>
  <si>
    <t>40.10.09.31.01</t>
  </si>
  <si>
    <t>Funcionamento - Direcção Geral Do Planeamento Orçamento E Gestão</t>
  </si>
  <si>
    <t>02.01.01.02.07-Formação</t>
  </si>
  <si>
    <t>40.10.09.92.01</t>
  </si>
  <si>
    <t>Direcçao Geral Da Administraçao Pública</t>
  </si>
  <si>
    <t>02.01.01.01.03-Pessoal Contratado</t>
  </si>
  <si>
    <t>02.01.02.01.01-Contribuições Para A Segurança Social</t>
  </si>
  <si>
    <t>7830977 Total</t>
  </si>
  <si>
    <t>40.10.12.05.01</t>
  </si>
  <si>
    <t>Funcionamento - Direcção Geral De Planeamento, Orçamento E Gestão</t>
  </si>
  <si>
    <t>03.01.01.02.01.01.01-Viaturas Ligeiras De Passageiros - Aquisições</t>
  </si>
  <si>
    <t>40.10.12.06</t>
  </si>
  <si>
    <t>Funcionamento - DG das Comunidades, Assuntos Consulares e Migrações</t>
  </si>
  <si>
    <t>02.02.02.00.07-Publicidade E Propaganda</t>
  </si>
  <si>
    <t>02.02.02.01.03.01-Assistência Técnica -  Residentes</t>
  </si>
  <si>
    <t>7832075 Total</t>
  </si>
  <si>
    <t>40.10.14.02.04</t>
  </si>
  <si>
    <t>Direcção Geral Dos Desportos - Gaa</t>
  </si>
  <si>
    <t>02.01.01.01.02-Pessoal Do Quadro</t>
  </si>
  <si>
    <t>7847868 Total</t>
  </si>
  <si>
    <t>40.10.17.02.05</t>
  </si>
  <si>
    <t>Garantia De Acesso À Saude Do Regime Não Contributivo</t>
  </si>
  <si>
    <t>02.01.02.01.02-Encargos Com A Saúde</t>
  </si>
  <si>
    <t>02.07.02.01.03-Evacuação de doentes</t>
  </si>
  <si>
    <t>02.07.02.01.09-Outros Benefícios Sociais Em Numerário</t>
  </si>
  <si>
    <t>7855755 Total</t>
  </si>
  <si>
    <t>40.10.10.13</t>
  </si>
  <si>
    <t>Comissão De Prevenção E Investigação De Acidentes E Incidentes Aeronáuticos</t>
  </si>
  <si>
    <t>02.01.01.02.03-Despesas De Representação</t>
  </si>
  <si>
    <t>7861366 Total</t>
  </si>
  <si>
    <t>40.10.11.10.01</t>
  </si>
  <si>
    <t>Funcionamento - Polícia Nacional</t>
  </si>
  <si>
    <t>02.01.01.02.06-Alimentação E Alojamento</t>
  </si>
  <si>
    <t>40.10.11.10.05</t>
  </si>
  <si>
    <t>Pn - Comando De Unidades Especiais</t>
  </si>
  <si>
    <t>7861471 Total</t>
  </si>
  <si>
    <t>02.02.01.09.09-Outros Bens</t>
  </si>
  <si>
    <t>7861503 Total</t>
  </si>
  <si>
    <t>40.10.09.05.02</t>
  </si>
  <si>
    <t>Gestão De Orçamento Publico</t>
  </si>
  <si>
    <t>02.01.01.02.01-Gratificações Permanentes</t>
  </si>
  <si>
    <t>02.01.01.02.04-Gratificações Eventuais</t>
  </si>
  <si>
    <t>7864080 Total</t>
  </si>
  <si>
    <t>02.02.01.01.03-Material De Limpeza, Higiene E Conforto</t>
  </si>
  <si>
    <t>40.10.11.10.06</t>
  </si>
  <si>
    <t>Pn - Comando Regional Santiago Sul</t>
  </si>
  <si>
    <t>7868039 Total</t>
  </si>
  <si>
    <t>40.10.11.10.07</t>
  </si>
  <si>
    <t>Pn - Comando Regional Santiago Norte</t>
  </si>
  <si>
    <t>7868042 Total</t>
  </si>
  <si>
    <t>02.02.01.00.05-Material De Escritório</t>
  </si>
  <si>
    <t>7868052 Total</t>
  </si>
  <si>
    <t>7868068 Total</t>
  </si>
  <si>
    <t>7868072 Total</t>
  </si>
  <si>
    <t>02.02.02.00.05-Água</t>
  </si>
  <si>
    <t>7868073 Total</t>
  </si>
  <si>
    <t>02.02.02.00.06-Energia Eléctrica</t>
  </si>
  <si>
    <t>7868084 Total</t>
  </si>
  <si>
    <t>40.10.11.10.08</t>
  </si>
  <si>
    <t>Pn - Comando Regional Do Fogo</t>
  </si>
  <si>
    <t>7868087 Total</t>
  </si>
  <si>
    <t>7868277 Total</t>
  </si>
  <si>
    <t>02.02.01.01.04-Material De Conservação E Reparação</t>
  </si>
  <si>
    <t>7868281 Total</t>
  </si>
  <si>
    <t>02.02.01.00.09-Material De Transporte - Peças</t>
  </si>
  <si>
    <t>7868287 Total</t>
  </si>
  <si>
    <t>40.10.11.10.09</t>
  </si>
  <si>
    <t>Pn - Comando Regional Do Sal</t>
  </si>
  <si>
    <t>7868300 Total</t>
  </si>
  <si>
    <t>7868304 Total</t>
  </si>
  <si>
    <t>7868313 Total</t>
  </si>
  <si>
    <t>40.10.20.03.13.01</t>
  </si>
  <si>
    <t>Delegação MDR de São Filipe (Fogo) FUNC</t>
  </si>
  <si>
    <t>02.01.01.02.09-Outros Suplementos E Abonos</t>
  </si>
  <si>
    <t>02.02.02.00.09-Deslocação E Estadas</t>
  </si>
  <si>
    <t>7871217 Total</t>
  </si>
  <si>
    <t>40.10.08.02.01</t>
  </si>
  <si>
    <t>Funcionamento -Gabinete Ministro Pcmre</t>
  </si>
  <si>
    <t>02.02.02.00.02-Conservação E Reparação De Bens</t>
  </si>
  <si>
    <t>02.08.01-Seguros</t>
  </si>
  <si>
    <t>7871473 Total</t>
  </si>
  <si>
    <t>40.10.21.08</t>
  </si>
  <si>
    <t>Funcionamento - Direcção Geral Infraestruturas</t>
  </si>
  <si>
    <t>02.02.02.09.09-Outros Serviços</t>
  </si>
  <si>
    <t>7871615 Total</t>
  </si>
  <si>
    <t>40.10.20.05.03</t>
  </si>
  <si>
    <t>Dgasp - Implementação De Politicas E Promoção Do Desenvolvimento Rural</t>
  </si>
  <si>
    <t>02.01.02.01.03-Abono De Família</t>
  </si>
  <si>
    <t>7872014 Total</t>
  </si>
  <si>
    <t>40.10.17.03.02</t>
  </si>
  <si>
    <t>Icieg - Gestão Da Politica De Igualdade De Genero</t>
  </si>
  <si>
    <t>7878050 Total</t>
  </si>
  <si>
    <t>40.10.16.07.06.01</t>
  </si>
  <si>
    <t>Delegação Escolar Do Porto Novo FUNC</t>
  </si>
  <si>
    <t>40.10.16.07.07.01</t>
  </si>
  <si>
    <t>Delegação Escolar De São Filipe FUNC</t>
  </si>
  <si>
    <t>40.10.16.07.12.01</t>
  </si>
  <si>
    <t>Delegação Escolar De São Miguel FUNC</t>
  </si>
  <si>
    <t>40.10.16.11.14.01</t>
  </si>
  <si>
    <t>Escola Industrial E Comercial Do Mindelo FUNC</t>
  </si>
  <si>
    <t>40.10.16.11.26.01</t>
  </si>
  <si>
    <t>Escola Secundária Abilio Duarte (Palmarejo) FUNC</t>
  </si>
  <si>
    <t>40.10.16.11.39.01</t>
  </si>
  <si>
    <t>Escola Secundaria De Salineiro FUNC</t>
  </si>
  <si>
    <t>7878281 Total</t>
  </si>
  <si>
    <t>40.10.11.10.10</t>
  </si>
  <si>
    <t>Pn - Comando Regional De S.Vicente</t>
  </si>
  <si>
    <t>7881593 Total</t>
  </si>
  <si>
    <t>40.10.11.10.11</t>
  </si>
  <si>
    <t>Pn - Comando Regional De Santo Antão</t>
  </si>
  <si>
    <t>7881597 Total</t>
  </si>
  <si>
    <t>40.10.08.01.01.01</t>
  </si>
  <si>
    <t>Funcionamento - Gabinete Do Primeiro Ministro</t>
  </si>
  <si>
    <t>7910265 Total</t>
  </si>
  <si>
    <t>40.10.10.04.02</t>
  </si>
  <si>
    <t>Serviço De Inspecção E Garantia De Qualidade</t>
  </si>
  <si>
    <t>02.01.01.02.05-Horas Extraordinárias</t>
  </si>
  <si>
    <t>02.01.02.01.04-Seguros De Acidentes No Trabalho</t>
  </si>
  <si>
    <t>7910677 Total</t>
  </si>
  <si>
    <t>40.10.14.04.01</t>
  </si>
  <si>
    <t>Estadio Nacional - Nucleo De Gestão</t>
  </si>
  <si>
    <t>02.02.02.01.01-Limpeza  Higiene E Conforto</t>
  </si>
  <si>
    <t>7911252 Total</t>
  </si>
  <si>
    <t>7910739 Total</t>
  </si>
  <si>
    <t>40.10.11.10.12</t>
  </si>
  <si>
    <t>Pn - Comando Regional Da Boa Vista</t>
  </si>
  <si>
    <t>7894149 Total</t>
  </si>
  <si>
    <t>40.10.11.10.13</t>
  </si>
  <si>
    <t>Pn - Comando Secção Fiscal Da Praia</t>
  </si>
  <si>
    <t>7894857 Total</t>
  </si>
  <si>
    <t>40.10.15.11</t>
  </si>
  <si>
    <t>Funcionamento - Polícia Judiciária</t>
  </si>
  <si>
    <t>7927102 Total</t>
  </si>
  <si>
    <t>40.10.19.18.01</t>
  </si>
  <si>
    <t>Hospital Regional São Francisco de Assis</t>
  </si>
  <si>
    <t>7911077 Total</t>
  </si>
  <si>
    <t>40.10.11.10.14</t>
  </si>
  <si>
    <t>Pn - Comando Secção Maritima</t>
  </si>
  <si>
    <t>7894994 Total</t>
  </si>
  <si>
    <t>40.10.15.09.06</t>
  </si>
  <si>
    <t>Registos E Notariado De S.Filipe</t>
  </si>
  <si>
    <t>7893149 Total</t>
  </si>
  <si>
    <t>40.10.09.03.07.17</t>
  </si>
  <si>
    <t>Procedimentos Aduaneiros</t>
  </si>
  <si>
    <t>40.10.09.03.02</t>
  </si>
  <si>
    <t>Gabinete Direcção Nacional De Receitas - Fin</t>
  </si>
  <si>
    <t>02.01.01.03.02-Recrutamentos E Nomeações</t>
  </si>
  <si>
    <t>40.10.09.03.08.01</t>
  </si>
  <si>
    <t>Funcionamento - Direcção Geral Das Contribuições E Impostos</t>
  </si>
  <si>
    <t>40.10.09.03.07.18</t>
  </si>
  <si>
    <t>Receitas Aduaneiras</t>
  </si>
  <si>
    <t>7907293 Total</t>
  </si>
  <si>
    <t>40.10.16.11.17.01</t>
  </si>
  <si>
    <t xml:space="preserve">Escola Secundária Eugénio Tavares (Brava) FUNC </t>
  </si>
  <si>
    <t>7908030 Total</t>
  </si>
  <si>
    <t>7907884 Total</t>
  </si>
  <si>
    <t>7927055 Total</t>
  </si>
  <si>
    <t>40.10.19.17.01</t>
  </si>
  <si>
    <t>Hospital Ramiro Figueira</t>
  </si>
  <si>
    <t>7911082 Total</t>
  </si>
  <si>
    <t>7907368 Total</t>
  </si>
  <si>
    <t>40.10.16.11.44.01</t>
  </si>
  <si>
    <t>Escola Secundária Olegado Tavares (São Miguel) Func</t>
  </si>
  <si>
    <t>02.02.01.00.08-Material De Educação, Cultura E Recreio</t>
  </si>
  <si>
    <t>7908157 Total</t>
  </si>
  <si>
    <t>7918872 Total</t>
  </si>
  <si>
    <t>40.10.16.11.04.01</t>
  </si>
  <si>
    <t>Escola Secundária Januário Leite (Paúl) FUNC</t>
  </si>
  <si>
    <t>02.02.01.01.02-Combustíveis E Lubrificantes</t>
  </si>
  <si>
    <t>02.02.02.00.03-Comunicações</t>
  </si>
  <si>
    <t>7927031 Total</t>
  </si>
  <si>
    <t>40.10.10.11</t>
  </si>
  <si>
    <t>Pro - Empresa</t>
  </si>
  <si>
    <t>02.02.02.00.04-Transportes</t>
  </si>
  <si>
    <t>03.01.01.02.03.01-Equipamento Administrativo - Aquisições</t>
  </si>
  <si>
    <t>02.06.01.09.01-Outros Transferências Correntes</t>
  </si>
  <si>
    <t>7911242 Total</t>
  </si>
  <si>
    <t>40.10.19.03.37</t>
  </si>
  <si>
    <t>Dgrha - Hospital Baptista De Sousa - Func</t>
  </si>
  <si>
    <t>02.01.01.02.02-Subsídios Permanentes</t>
  </si>
  <si>
    <t>40.10.19.03.36</t>
  </si>
  <si>
    <t>Dgrha - Hospital Agostinho Neto - Func</t>
  </si>
  <si>
    <t>40.10.19.03.06.01</t>
  </si>
  <si>
    <t>Delegacia De Saude De Ribeira Grande (Santo Antão) FUNC</t>
  </si>
  <si>
    <t>40.10.19.03.43</t>
  </si>
  <si>
    <t>Dgpog - Reforço De Recursos Humanos Da Saúde Na Rede Hospitalar</t>
  </si>
  <si>
    <t>40.10.19.03.13.01</t>
  </si>
  <si>
    <t>Delegacia De Saude De São Filipe FUNC</t>
  </si>
  <si>
    <t>7926037 Total</t>
  </si>
  <si>
    <t>40.10.15.09.05</t>
  </si>
  <si>
    <t>Registos E Notariado Do Sal</t>
  </si>
  <si>
    <t>7911198 Total</t>
  </si>
  <si>
    <t>40.10.19.03.45</t>
  </si>
  <si>
    <t>Dgpog - Comparticipação Do Inps</t>
  </si>
  <si>
    <t>02.06.03.01.01-Fundos E Serviços Autónomos Corrente</t>
  </si>
  <si>
    <t>7927130 Total</t>
  </si>
  <si>
    <t>40.10.14.04.02</t>
  </si>
  <si>
    <t>Pavilhão Desportivo Vava Duarte</t>
  </si>
  <si>
    <t>7911259 Total</t>
  </si>
  <si>
    <t>02.01.01.01.09-Pessoal Em Qualquer Outra Situação</t>
  </si>
  <si>
    <t>7918845 Total</t>
  </si>
  <si>
    <t>7910485 Total</t>
  </si>
  <si>
    <t>7911112 Total</t>
  </si>
  <si>
    <t>Total Geral</t>
  </si>
  <si>
    <t>ANULAÇÃO</t>
  </si>
  <si>
    <t>REFORÇO</t>
  </si>
  <si>
    <t>FCP</t>
  </si>
  <si>
    <t>PROJETO</t>
  </si>
  <si>
    <t>FINANCIADOR</t>
  </si>
  <si>
    <t>50.01.01.01.04</t>
  </si>
  <si>
    <t>Fundo De Pré-Investimento</t>
  </si>
  <si>
    <t>TESOURO</t>
  </si>
  <si>
    <t>50.01.01.01.208</t>
  </si>
  <si>
    <t>Unidade De Gestão De Projectos Especiais</t>
  </si>
  <si>
    <t>7825748 Total</t>
  </si>
  <si>
    <t>55.03.02.01.144</t>
  </si>
  <si>
    <t>Programa De Emergencia Para Mitigação Da Seca - Criação De Emprego</t>
  </si>
  <si>
    <t>02.06.03.01.02-Municipios Corrente</t>
  </si>
  <si>
    <t>UNIÃO EUROPEIA</t>
  </si>
  <si>
    <t>7828191 Total</t>
  </si>
  <si>
    <t>55.03.02.01.145</t>
  </si>
  <si>
    <t>Programa De Emergencia Para Mitigação Da Seca - Gestão De Escassez De Agua</t>
  </si>
  <si>
    <t>7828228 Total</t>
  </si>
  <si>
    <t>02.02.02.00.01-Rendas E Alugueres</t>
  </si>
  <si>
    <t>03.01.01.01.06.01-Outras Construções - Aquisições</t>
  </si>
  <si>
    <t>03.01.01.02.04.01-Outra Maquinaria E Equipamento - Aquisições</t>
  </si>
  <si>
    <t>7828232 Total</t>
  </si>
  <si>
    <t>55.02.02.02.13</t>
  </si>
  <si>
    <t>Projecto Quadro Integrado Reforçado</t>
  </si>
  <si>
    <t>Fundo De Afectação Especial</t>
  </si>
  <si>
    <t>7828247 Total</t>
  </si>
  <si>
    <t>55.03.02.01.146</t>
  </si>
  <si>
    <t>Programa De Emergencia Para Mitigação Da Seca - Salvamento De Gado</t>
  </si>
  <si>
    <t>02.02.01.00.03-Produtos Alimentares</t>
  </si>
  <si>
    <t>02.05.02.01-Subsidíos A Empresas Privadas Não Financeiras</t>
  </si>
  <si>
    <t>7828248 Total</t>
  </si>
  <si>
    <t>50.01.01.01.135</t>
  </si>
  <si>
    <t>Criação de um Centro Multifuncional</t>
  </si>
  <si>
    <t>50.01.01.04.35.02</t>
  </si>
  <si>
    <t>Inovação E Aprendizagem - Gaa</t>
  </si>
  <si>
    <t>7831350 Total</t>
  </si>
  <si>
    <t>50.04.01.01.42</t>
  </si>
  <si>
    <t>Plataforma Para O Desenvolvimento Local E Ods Em Cabo Verde</t>
  </si>
  <si>
    <t>02.06.03.02.02-Municípios Capital</t>
  </si>
  <si>
    <t>LUXEMBURGO</t>
  </si>
  <si>
    <t>7834716 Total</t>
  </si>
  <si>
    <t>65.04.01.02.32</t>
  </si>
  <si>
    <t>Promocao E Integracao Da Abordagem Genero E Familia No Ensino Superior</t>
  </si>
  <si>
    <t>EC NAÇÕES UNIDAS</t>
  </si>
  <si>
    <t>7834751 Total</t>
  </si>
  <si>
    <t>65.04.01.02.36</t>
  </si>
  <si>
    <t>Reforço Das Capacidades Nacionais Para Promover A Igualdade De Género</t>
  </si>
  <si>
    <t xml:space="preserve"> ONU MULHER</t>
  </si>
  <si>
    <t>02.02.02.01.03.02-Assistência Técnica - Não Residentes</t>
  </si>
  <si>
    <t>7834755 Total</t>
  </si>
  <si>
    <t>65.03.02.04.164</t>
  </si>
  <si>
    <t>Ba- Cultura Bolsas De Acesso Á Cultura</t>
  </si>
  <si>
    <t>02.08.02.01.09-Id Outras Correntes</t>
  </si>
  <si>
    <t>7847847 Total</t>
  </si>
  <si>
    <t>50.01.01.01.109</t>
  </si>
  <si>
    <t>Sistema Nacional de Identificação e Autenticação Civil - SNIAC</t>
  </si>
  <si>
    <t>7856048 Total</t>
  </si>
  <si>
    <t>65.05.02.02.75.14</t>
  </si>
  <si>
    <t>Desenvolvimento Das Ofertas Formativas Direccionadas a Politicas Activas De Emprego  e Empregabilidade - Cefp Santa Cruz</t>
  </si>
  <si>
    <t>Suiça</t>
  </si>
  <si>
    <t>7856561 Total</t>
  </si>
  <si>
    <t>50.01.01.03.71</t>
  </si>
  <si>
    <t>Unidade De Tecnologias , Inovação E Comunicação</t>
  </si>
  <si>
    <t>02.02.02.01.02-Honorários</t>
  </si>
  <si>
    <t>7857235 Total</t>
  </si>
  <si>
    <t>70.01.02.01.158</t>
  </si>
  <si>
    <t>Mobilização De Agua Para Rega E Correcção Torrencial</t>
  </si>
  <si>
    <t>7863765 Total</t>
  </si>
  <si>
    <t>65.03.02.04.93</t>
  </si>
  <si>
    <t xml:space="preserve"> Museologia</t>
  </si>
  <si>
    <t>7863800 Total</t>
  </si>
  <si>
    <t>70.02.01.01.98</t>
  </si>
  <si>
    <t xml:space="preserve">Concepção E Implementação Do Sistema De Informação Dos Residuos </t>
  </si>
  <si>
    <t>ESPANHA</t>
  </si>
  <si>
    <t>7864016 Total</t>
  </si>
  <si>
    <t>70.02.01.01.93</t>
  </si>
  <si>
    <t>Sistema De Produção E Distribuição De Água Em Santiago</t>
  </si>
  <si>
    <t>JICA</t>
  </si>
  <si>
    <t>7864061 Total</t>
  </si>
  <si>
    <t>50.01.01.01.218</t>
  </si>
  <si>
    <t>Instalação Do Gabinete De Segurança Nacional</t>
  </si>
  <si>
    <t>7868230 Total</t>
  </si>
  <si>
    <t>70.01.02.01.123</t>
  </si>
  <si>
    <t>Fundo Flexivel Para Estudos E Pequenas Infraestruturas De Agua E Saneamento</t>
  </si>
  <si>
    <t>7871324 Total</t>
  </si>
  <si>
    <t>65.05.02.02.104</t>
  </si>
  <si>
    <t>Cooperação Triangular Cv/Stp/Lux</t>
  </si>
  <si>
    <t>02.02.01.00.04-Roupa  Vestuário E Calçado</t>
  </si>
  <si>
    <t>02.08.02.01.02-Bolsas De Estudo E Outros Benefícios Educacionais</t>
  </si>
  <si>
    <t>7872081 Total</t>
  </si>
  <si>
    <t>55.03.02.02.01</t>
  </si>
  <si>
    <t xml:space="preserve">Diversificacão De Culturas </t>
  </si>
  <si>
    <t>7872082 Total</t>
  </si>
  <si>
    <t>55.04.01.04.03</t>
  </si>
  <si>
    <t>Iii Inquerito Demografico Saude Reprodutiva</t>
  </si>
  <si>
    <t>B.A.D.</t>
  </si>
  <si>
    <t>02.02.01.01.00-Livros E Documentação Técnica</t>
  </si>
  <si>
    <t>03.01.01.03.02.01-Activos Fixos Intangíveis - Aquisições</t>
  </si>
  <si>
    <t>7872098 Total</t>
  </si>
  <si>
    <t>60.01.01.04.86</t>
  </si>
  <si>
    <t>Reabilitação Do Ex-Liceu Gil Eanes</t>
  </si>
  <si>
    <t>Instituto Da Cooperação Da Língua Portuguesa - Camões</t>
  </si>
  <si>
    <t>03.01.01.01.04.01-Edifícios Para Ensino - Aquisições</t>
  </si>
  <si>
    <t>7880172 Total</t>
  </si>
  <si>
    <t>50.01.01.01.209</t>
  </si>
  <si>
    <t>Reorganização Do Arquivo Do Mioth - Base De Dados Gestão Documental</t>
  </si>
  <si>
    <t>7881585 Total</t>
  </si>
  <si>
    <t>50.01.01.01.223</t>
  </si>
  <si>
    <t xml:space="preserve"> Estudo da Reforma Das Empresas Públicas - Soerp</t>
  </si>
  <si>
    <t>Banco Mundial</t>
  </si>
  <si>
    <t>7897536 Total</t>
  </si>
  <si>
    <t>50.01.01.01.163</t>
  </si>
  <si>
    <t>Reforço da Capacidade de Fiscalização da DGCI</t>
  </si>
  <si>
    <t>7907379 Total</t>
  </si>
  <si>
    <t>55.01.01.05.27</t>
  </si>
  <si>
    <t>Competitividade Para O Desenvolvimento Do Turismo</t>
  </si>
  <si>
    <t>I.D.A.</t>
  </si>
  <si>
    <t>02.08.07-Outras Despesas Residual</t>
  </si>
  <si>
    <t>7912890 Total</t>
  </si>
  <si>
    <t>7907375 Total</t>
  </si>
  <si>
    <t>55.03.02.02.53</t>
  </si>
  <si>
    <t>Apoio Implementação e Operacionalização do Sistema de Seguimento e Avaliação</t>
  </si>
  <si>
    <t>7911265 Total</t>
  </si>
  <si>
    <t>55.03.01.01.22</t>
  </si>
  <si>
    <t>Programa Regional Pescas(West Africa) Ii Fase</t>
  </si>
  <si>
    <t>03.01.04.04.02.01-Aplicações Informáticas - Aquisições</t>
  </si>
  <si>
    <t>03.01.04.04.09.01-Outros Activos Intangíveis Não Produzid-Aquisições</t>
  </si>
  <si>
    <t>7908021 Total</t>
  </si>
  <si>
    <t>50.01.03.01.06</t>
  </si>
  <si>
    <t>Projeto Reforma Fiscal</t>
  </si>
  <si>
    <t>7913854 Total</t>
  </si>
  <si>
    <t>65.06.01.01.12</t>
  </si>
  <si>
    <t>Secretariado Executivo Do Ccssida</t>
  </si>
  <si>
    <t>GLOBAL ENVIRONMENT FUND</t>
  </si>
  <si>
    <t>02.02.02.01.00-Vigilância E Segurança</t>
  </si>
  <si>
    <t>7913795 Total</t>
  </si>
  <si>
    <t>65.02.01.03.245.01</t>
  </si>
  <si>
    <t>Programa De Emergência - Erupção Vulcânica Do Fogo</t>
  </si>
  <si>
    <t>F.A.R.E.E.V (DONATIVO)</t>
  </si>
  <si>
    <t>7907988 Total</t>
  </si>
  <si>
    <t>65.07.03.02.27</t>
  </si>
  <si>
    <t>Ambiente Protector E De Participação Da Criança</t>
  </si>
  <si>
    <t>7897738 Total</t>
  </si>
  <si>
    <t>50.05.01.02.03</t>
  </si>
  <si>
    <t>Aquisição de Equipamentos de tactica e segurança da Policia Judiciária</t>
  </si>
  <si>
    <t>7927121 Total</t>
  </si>
  <si>
    <t>7910504 Total</t>
  </si>
  <si>
    <t>60.01.01.04.88.02</t>
  </si>
  <si>
    <t>Desenvolvimento Do Ensino À Distância - Inv</t>
  </si>
  <si>
    <t>7908205 Total</t>
  </si>
  <si>
    <t>7926983 Total</t>
  </si>
  <si>
    <t>55.03.01.03.02</t>
  </si>
  <si>
    <t>Melhoramento das Infraeatruturas De Apoio A Pesca E Das Embarcações</t>
  </si>
  <si>
    <t>7927000 Total</t>
  </si>
  <si>
    <t>7897557 Total</t>
  </si>
  <si>
    <t>65.02.01.03.247</t>
  </si>
  <si>
    <t>Programa De Promoção De Oportunidades Socioeconómicas E Rurais ( Poser - Clima)</t>
  </si>
  <si>
    <t>7911214 Total</t>
  </si>
  <si>
    <t>70.01.02.05.20</t>
  </si>
  <si>
    <t>Promoção Do Desenvolvimento Sustentável - Fa</t>
  </si>
  <si>
    <t>02.06.02.01.01-Quotas A Organismos Internacionais Correntes</t>
  </si>
  <si>
    <t>7919034 Total</t>
  </si>
  <si>
    <t>7907993 Total</t>
  </si>
  <si>
    <t>70.03.01.03.35</t>
  </si>
  <si>
    <t>Desenvolvimento De Um Sistema De Distribuição De Energia Solar</t>
  </si>
  <si>
    <t>7911292 Total</t>
  </si>
  <si>
    <t>50.01.01.03.23</t>
  </si>
  <si>
    <t>Auditoria Aos Fcp Aal Do Japão</t>
  </si>
  <si>
    <t>JAPÃO</t>
  </si>
  <si>
    <t>7897832 Total</t>
  </si>
  <si>
    <t>55.02.01.05.26</t>
  </si>
  <si>
    <t>Funcionamento da Inspecção Geral de Jogos</t>
  </si>
  <si>
    <t>7908180 Total</t>
  </si>
  <si>
    <t>65.03.01.01.127</t>
  </si>
  <si>
    <t>Atividades Desportivas Náuticas</t>
  </si>
  <si>
    <t>7923724 Total</t>
  </si>
  <si>
    <t>50.01.03.01.05</t>
  </si>
  <si>
    <t>Reforço Da Inspeção , Fuga E Combate Á Invasão Fiscal</t>
  </si>
  <si>
    <t>7918856 Total</t>
  </si>
  <si>
    <t>50.05.01.01.15</t>
  </si>
  <si>
    <t>Formação Profissional Para Reforço Das Competências Técnico-Operacionais</t>
  </si>
  <si>
    <t>7926569 Total</t>
  </si>
  <si>
    <t>50.05.01.03.64</t>
  </si>
  <si>
    <t>Apoio Institucional Policia Judiciária</t>
  </si>
  <si>
    <t>7927098 Total</t>
  </si>
  <si>
    <t xml:space="preserve">Anulação </t>
  </si>
  <si>
    <t>Reforço</t>
  </si>
  <si>
    <t>DONATIVO</t>
  </si>
  <si>
    <t>EMPRÉSTIMO</t>
  </si>
  <si>
    <t>65.04.01.02.39</t>
  </si>
  <si>
    <t>Apoio Ao Plano Estratégico Do ICIEG Para Combate À VBG</t>
  </si>
  <si>
    <t>Transferência Verba</t>
  </si>
  <si>
    <t>TRANSFERÊNCIA  VERBA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</si>
</sst>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0" borderId="0" xfId="0" applyNumberForma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 vertical="center"/>
    </xf>
    <xf numFmtId="3" fontId="0" fillId="0" borderId="1" xfId="0" applyNumberFormat="1" applyBorder="1"/>
    <xf numFmtId="0" fontId="1" fillId="0" borderId="1" xfId="0" applyFont="1" applyBorder="1" applyAlignment="1">
      <alignment horizontal="left"/>
    </xf>
    <xf numFmtId="3" fontId="0" fillId="0" borderId="1" xfId="0" applyNumberFormat="1" applyBorder="1" applyAlignment="1"/>
    <xf numFmtId="3" fontId="1" fillId="0" borderId="1" xfId="0" applyNumberFormat="1" applyFont="1" applyBorder="1" applyAlignment="1"/>
    <xf numFmtId="3" fontId="1" fillId="2" borderId="1" xfId="0" applyNumberFormat="1" applyFont="1" applyFill="1" applyBorder="1" applyAlignment="1"/>
    <xf numFmtId="3" fontId="0" fillId="0" borderId="0" xfId="0" applyNumberFormat="1" applyAlignment="1"/>
    <xf numFmtId="3" fontId="3" fillId="0" borderId="1" xfId="0" applyNumberFormat="1" applyFont="1" applyBorder="1" applyAlignment="1"/>
    <xf numFmtId="3" fontId="4" fillId="0" borderId="1" xfId="0" applyNumberFormat="1" applyFont="1" applyBorder="1" applyAlignment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justify" vertical="center" textRotation="90"/>
    </xf>
    <xf numFmtId="0" fontId="0" fillId="0" borderId="1" xfId="0" applyBorder="1" applyAlignment="1">
      <alignment horizontal="center" vertical="top"/>
    </xf>
    <xf numFmtId="3" fontId="1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/>
    <xf numFmtId="3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5"/>
  <sheetViews>
    <sheetView tabSelected="1" workbookViewId="0">
      <selection activeCell="B4" sqref="B4:B5"/>
    </sheetView>
  </sheetViews>
  <sheetFormatPr defaultRowHeight="15" x14ac:dyDescent="0.25"/>
  <cols>
    <col min="1" max="1" width="12.85546875" bestFit="1" customWidth="1"/>
    <col min="2" max="2" width="16" bestFit="1" customWidth="1"/>
    <col min="3" max="3" width="63.7109375" customWidth="1"/>
    <col min="4" max="4" width="60" bestFit="1" customWidth="1"/>
    <col min="5" max="5" width="13.42578125" bestFit="1" customWidth="1"/>
    <col min="6" max="6" width="11.5703125" bestFit="1" customWidth="1"/>
  </cols>
  <sheetData>
    <row r="1" spans="1:6" x14ac:dyDescent="0.25">
      <c r="A1" s="30" t="s">
        <v>0</v>
      </c>
      <c r="B1" s="30" t="s">
        <v>1</v>
      </c>
      <c r="C1" s="30" t="s">
        <v>2</v>
      </c>
      <c r="D1" s="30" t="s">
        <v>3</v>
      </c>
      <c r="E1" s="29" t="s">
        <v>401</v>
      </c>
      <c r="F1" s="29"/>
    </row>
    <row r="2" spans="1:6" x14ac:dyDescent="0.25">
      <c r="A2" s="30"/>
      <c r="B2" s="30"/>
      <c r="C2" s="30"/>
      <c r="D2" s="30"/>
      <c r="E2" s="2" t="s">
        <v>208</v>
      </c>
      <c r="F2" s="2" t="s">
        <v>209</v>
      </c>
    </row>
    <row r="3" spans="1:6" x14ac:dyDescent="0.25">
      <c r="A3" s="28">
        <v>7830977</v>
      </c>
      <c r="B3" s="5" t="s">
        <v>4</v>
      </c>
      <c r="C3" s="6" t="s">
        <v>5</v>
      </c>
      <c r="D3" s="6" t="s">
        <v>6</v>
      </c>
      <c r="E3" s="8">
        <v>910041</v>
      </c>
      <c r="F3" s="8"/>
    </row>
    <row r="4" spans="1:6" x14ac:dyDescent="0.25">
      <c r="A4" s="28"/>
      <c r="B4" s="28" t="s">
        <v>7</v>
      </c>
      <c r="C4" s="27" t="s">
        <v>8</v>
      </c>
      <c r="D4" s="6" t="s">
        <v>9</v>
      </c>
      <c r="E4" s="8"/>
      <c r="F4" s="8">
        <v>791340</v>
      </c>
    </row>
    <row r="5" spans="1:6" x14ac:dyDescent="0.25">
      <c r="A5" s="28"/>
      <c r="B5" s="28"/>
      <c r="C5" s="27"/>
      <c r="D5" s="6" t="s">
        <v>10</v>
      </c>
      <c r="E5" s="8"/>
      <c r="F5" s="8">
        <v>118701</v>
      </c>
    </row>
    <row r="6" spans="1:6" x14ac:dyDescent="0.25">
      <c r="A6" s="5" t="s">
        <v>11</v>
      </c>
      <c r="B6" s="5"/>
      <c r="C6" s="5"/>
      <c r="D6" s="5"/>
      <c r="E6" s="49">
        <f>SUM(E3:E5)</f>
        <v>910041</v>
      </c>
      <c r="F6" s="49">
        <f>SUM(F3:F5)</f>
        <v>910041</v>
      </c>
    </row>
    <row r="7" spans="1:6" x14ac:dyDescent="0.25">
      <c r="A7" s="28">
        <v>7832075</v>
      </c>
      <c r="B7" s="5" t="s">
        <v>12</v>
      </c>
      <c r="C7" s="6" t="s">
        <v>13</v>
      </c>
      <c r="D7" s="6" t="s">
        <v>14</v>
      </c>
      <c r="E7" s="8"/>
      <c r="F7" s="8">
        <v>2000000</v>
      </c>
    </row>
    <row r="8" spans="1:6" x14ac:dyDescent="0.25">
      <c r="A8" s="28"/>
      <c r="B8" s="28" t="s">
        <v>15</v>
      </c>
      <c r="C8" s="27" t="s">
        <v>16</v>
      </c>
      <c r="D8" s="6" t="s">
        <v>17</v>
      </c>
      <c r="E8" s="8">
        <v>500000</v>
      </c>
      <c r="F8" s="8"/>
    </row>
    <row r="9" spans="1:6" x14ac:dyDescent="0.25">
      <c r="A9" s="28"/>
      <c r="B9" s="28"/>
      <c r="C9" s="27"/>
      <c r="D9" s="6" t="s">
        <v>18</v>
      </c>
      <c r="E9" s="8">
        <v>1500000</v>
      </c>
      <c r="F9" s="8"/>
    </row>
    <row r="10" spans="1:6" x14ac:dyDescent="0.25">
      <c r="A10" s="5" t="s">
        <v>19</v>
      </c>
      <c r="B10" s="5"/>
      <c r="C10" s="5"/>
      <c r="D10" s="5"/>
      <c r="E10" s="49">
        <f>SUM(E7:E9)</f>
        <v>2000000</v>
      </c>
      <c r="F10" s="49">
        <f>SUM(F7:F9)</f>
        <v>2000000</v>
      </c>
    </row>
    <row r="11" spans="1:6" x14ac:dyDescent="0.25">
      <c r="A11" s="28">
        <v>7847868</v>
      </c>
      <c r="B11" s="28" t="s">
        <v>20</v>
      </c>
      <c r="C11" s="27" t="s">
        <v>21</v>
      </c>
      <c r="D11" s="6" t="s">
        <v>22</v>
      </c>
      <c r="E11" s="8">
        <v>602868</v>
      </c>
      <c r="F11" s="8"/>
    </row>
    <row r="12" spans="1:6" x14ac:dyDescent="0.25">
      <c r="A12" s="28"/>
      <c r="B12" s="28"/>
      <c r="C12" s="27"/>
      <c r="D12" s="6" t="s">
        <v>9</v>
      </c>
      <c r="E12" s="8"/>
      <c r="F12" s="8">
        <v>602868</v>
      </c>
    </row>
    <row r="13" spans="1:6" x14ac:dyDescent="0.25">
      <c r="A13" s="5" t="s">
        <v>23</v>
      </c>
      <c r="B13" s="5"/>
      <c r="C13" s="5"/>
      <c r="D13" s="5"/>
      <c r="E13" s="49">
        <f>SUM(E11:E12)</f>
        <v>602868</v>
      </c>
      <c r="F13" s="49">
        <f>SUM(F11:F12)</f>
        <v>602868</v>
      </c>
    </row>
    <row r="14" spans="1:6" x14ac:dyDescent="0.25">
      <c r="A14" s="28">
        <v>7855755</v>
      </c>
      <c r="B14" s="28" t="s">
        <v>24</v>
      </c>
      <c r="C14" s="27" t="s">
        <v>25</v>
      </c>
      <c r="D14" s="6" t="s">
        <v>26</v>
      </c>
      <c r="E14" s="8">
        <v>28647920</v>
      </c>
      <c r="F14" s="8"/>
    </row>
    <row r="15" spans="1:6" x14ac:dyDescent="0.25">
      <c r="A15" s="28"/>
      <c r="B15" s="28"/>
      <c r="C15" s="27"/>
      <c r="D15" s="6" t="s">
        <v>27</v>
      </c>
      <c r="E15" s="8"/>
      <c r="F15" s="8">
        <v>35647920</v>
      </c>
    </row>
    <row r="16" spans="1:6" x14ac:dyDescent="0.25">
      <c r="A16" s="28"/>
      <c r="B16" s="28"/>
      <c r="C16" s="27"/>
      <c r="D16" s="6" t="s">
        <v>28</v>
      </c>
      <c r="E16" s="8">
        <v>7000000</v>
      </c>
      <c r="F16" s="8"/>
    </row>
    <row r="17" spans="1:6" x14ac:dyDescent="0.25">
      <c r="A17" s="5" t="s">
        <v>29</v>
      </c>
      <c r="B17" s="5"/>
      <c r="C17" s="5"/>
      <c r="D17" s="5"/>
      <c r="E17" s="49">
        <f>SUM(E14:E16)</f>
        <v>35647920</v>
      </c>
      <c r="F17" s="49">
        <f>SUM(F14:F16)</f>
        <v>35647920</v>
      </c>
    </row>
    <row r="18" spans="1:6" x14ac:dyDescent="0.25">
      <c r="A18" s="28">
        <v>7861366</v>
      </c>
      <c r="B18" s="28" t="s">
        <v>30</v>
      </c>
      <c r="C18" s="27" t="s">
        <v>31</v>
      </c>
      <c r="D18" s="6" t="s">
        <v>22</v>
      </c>
      <c r="E18" s="8"/>
      <c r="F18" s="8">
        <v>4514580</v>
      </c>
    </row>
    <row r="19" spans="1:6" x14ac:dyDescent="0.25">
      <c r="A19" s="28"/>
      <c r="B19" s="28"/>
      <c r="C19" s="27"/>
      <c r="D19" s="6" t="s">
        <v>32</v>
      </c>
      <c r="E19" s="8">
        <v>5236913</v>
      </c>
      <c r="F19" s="8"/>
    </row>
    <row r="20" spans="1:6" x14ac:dyDescent="0.25">
      <c r="A20" s="28"/>
      <c r="B20" s="28"/>
      <c r="C20" s="27"/>
      <c r="D20" s="6" t="s">
        <v>10</v>
      </c>
      <c r="E20" s="8"/>
      <c r="F20" s="8">
        <v>722333</v>
      </c>
    </row>
    <row r="21" spans="1:6" x14ac:dyDescent="0.25">
      <c r="A21" s="5" t="s">
        <v>33</v>
      </c>
      <c r="B21" s="5"/>
      <c r="C21" s="5"/>
      <c r="D21" s="5"/>
      <c r="E21" s="49">
        <f>SUM(E18:E20)</f>
        <v>5236913</v>
      </c>
      <c r="F21" s="49">
        <f>SUM(F18:F20)</f>
        <v>5236913</v>
      </c>
    </row>
    <row r="22" spans="1:6" x14ac:dyDescent="0.25">
      <c r="A22" s="28">
        <v>7861471</v>
      </c>
      <c r="B22" s="5" t="s">
        <v>34</v>
      </c>
      <c r="C22" s="6" t="s">
        <v>35</v>
      </c>
      <c r="D22" s="6" t="s">
        <v>36</v>
      </c>
      <c r="E22" s="8">
        <v>15600000</v>
      </c>
      <c r="F22" s="8"/>
    </row>
    <row r="23" spans="1:6" x14ac:dyDescent="0.25">
      <c r="A23" s="28"/>
      <c r="B23" s="5" t="s">
        <v>37</v>
      </c>
      <c r="C23" s="6" t="s">
        <v>38</v>
      </c>
      <c r="D23" s="6" t="s">
        <v>36</v>
      </c>
      <c r="E23" s="8"/>
      <c r="F23" s="8">
        <v>15600000</v>
      </c>
    </row>
    <row r="24" spans="1:6" x14ac:dyDescent="0.25">
      <c r="A24" s="5" t="s">
        <v>39</v>
      </c>
      <c r="B24" s="5"/>
      <c r="C24" s="5"/>
      <c r="D24" s="5"/>
      <c r="E24" s="49">
        <f>SUM(E22:E23)</f>
        <v>15600000</v>
      </c>
      <c r="F24" s="49">
        <f>SUM(F22:F23)</f>
        <v>15600000</v>
      </c>
    </row>
    <row r="25" spans="1:6" x14ac:dyDescent="0.25">
      <c r="A25" s="28">
        <v>7861503</v>
      </c>
      <c r="B25" s="5" t="s">
        <v>34</v>
      </c>
      <c r="C25" s="6" t="s">
        <v>35</v>
      </c>
      <c r="D25" s="6" t="s">
        <v>40</v>
      </c>
      <c r="E25" s="8">
        <v>1000000</v>
      </c>
      <c r="F25" s="8"/>
    </row>
    <row r="26" spans="1:6" x14ac:dyDescent="0.25">
      <c r="A26" s="28"/>
      <c r="B26" s="5" t="s">
        <v>37</v>
      </c>
      <c r="C26" s="6" t="s">
        <v>38</v>
      </c>
      <c r="D26" s="6" t="s">
        <v>40</v>
      </c>
      <c r="E26" s="8"/>
      <c r="F26" s="8">
        <v>1000000</v>
      </c>
    </row>
    <row r="27" spans="1:6" x14ac:dyDescent="0.25">
      <c r="A27" s="5" t="s">
        <v>41</v>
      </c>
      <c r="B27" s="5"/>
      <c r="C27" s="5"/>
      <c r="D27" s="5"/>
      <c r="E27" s="49">
        <f>SUM(E25:E26)</f>
        <v>1000000</v>
      </c>
      <c r="F27" s="49">
        <f>SUM(F25:F26)</f>
        <v>1000000</v>
      </c>
    </row>
    <row r="28" spans="1:6" x14ac:dyDescent="0.25">
      <c r="A28" s="28">
        <v>7864080</v>
      </c>
      <c r="B28" s="28" t="s">
        <v>42</v>
      </c>
      <c r="C28" s="27" t="s">
        <v>43</v>
      </c>
      <c r="D28" s="6" t="s">
        <v>44</v>
      </c>
      <c r="E28" s="8"/>
      <c r="F28" s="8">
        <v>50000</v>
      </c>
    </row>
    <row r="29" spans="1:6" x14ac:dyDescent="0.25">
      <c r="A29" s="28"/>
      <c r="B29" s="28"/>
      <c r="C29" s="27"/>
      <c r="D29" s="6" t="s">
        <v>45</v>
      </c>
      <c r="E29" s="8">
        <v>50000</v>
      </c>
      <c r="F29" s="8"/>
    </row>
    <row r="30" spans="1:6" x14ac:dyDescent="0.25">
      <c r="A30" s="5" t="s">
        <v>46</v>
      </c>
      <c r="B30" s="5"/>
      <c r="C30" s="5"/>
      <c r="D30" s="5"/>
      <c r="E30" s="49">
        <f>SUM(E28:E29)</f>
        <v>50000</v>
      </c>
      <c r="F30" s="49">
        <f>SUM(F28:F29)</f>
        <v>50000</v>
      </c>
    </row>
    <row r="31" spans="1:6" x14ac:dyDescent="0.25">
      <c r="A31" s="28">
        <v>7868039</v>
      </c>
      <c r="B31" s="5" t="s">
        <v>34</v>
      </c>
      <c r="C31" s="6" t="s">
        <v>35</v>
      </c>
      <c r="D31" s="6" t="s">
        <v>47</v>
      </c>
      <c r="E31" s="8">
        <v>286290</v>
      </c>
      <c r="F31" s="8"/>
    </row>
    <row r="32" spans="1:6" x14ac:dyDescent="0.25">
      <c r="A32" s="28"/>
      <c r="B32" s="5" t="s">
        <v>48</v>
      </c>
      <c r="C32" s="6" t="s">
        <v>49</v>
      </c>
      <c r="D32" s="6" t="s">
        <v>47</v>
      </c>
      <c r="E32" s="8"/>
      <c r="F32" s="8">
        <v>286290</v>
      </c>
    </row>
    <row r="33" spans="1:6" x14ac:dyDescent="0.25">
      <c r="A33" s="5" t="s">
        <v>50</v>
      </c>
      <c r="B33" s="5"/>
      <c r="C33" s="5"/>
      <c r="D33" s="5"/>
      <c r="E33" s="49">
        <f>SUM(E31:E32)</f>
        <v>286290</v>
      </c>
      <c r="F33" s="49">
        <f>SUM(F31:F32)</f>
        <v>286290</v>
      </c>
    </row>
    <row r="34" spans="1:6" x14ac:dyDescent="0.25">
      <c r="A34" s="28">
        <v>7868042</v>
      </c>
      <c r="B34" s="5" t="s">
        <v>34</v>
      </c>
      <c r="C34" s="6" t="s">
        <v>35</v>
      </c>
      <c r="D34" s="6" t="s">
        <v>36</v>
      </c>
      <c r="E34" s="8">
        <v>1080000</v>
      </c>
      <c r="F34" s="8"/>
    </row>
    <row r="35" spans="1:6" x14ac:dyDescent="0.25">
      <c r="A35" s="28"/>
      <c r="B35" s="5" t="s">
        <v>51</v>
      </c>
      <c r="C35" s="6" t="s">
        <v>52</v>
      </c>
      <c r="D35" s="6" t="s">
        <v>36</v>
      </c>
      <c r="E35" s="8"/>
      <c r="F35" s="8">
        <v>1080000</v>
      </c>
    </row>
    <row r="36" spans="1:6" x14ac:dyDescent="0.25">
      <c r="A36" s="5" t="s">
        <v>53</v>
      </c>
      <c r="B36" s="5"/>
      <c r="C36" s="5"/>
      <c r="D36" s="5"/>
      <c r="E36" s="49">
        <f>SUM(E34:E35)</f>
        <v>1080000</v>
      </c>
      <c r="F36" s="49">
        <f>SUM(F34:F35)</f>
        <v>1080000</v>
      </c>
    </row>
    <row r="37" spans="1:6" x14ac:dyDescent="0.25">
      <c r="A37" s="28">
        <v>7868052</v>
      </c>
      <c r="B37" s="5" t="s">
        <v>34</v>
      </c>
      <c r="C37" s="6" t="s">
        <v>35</v>
      </c>
      <c r="D37" s="6" t="s">
        <v>54</v>
      </c>
      <c r="E37" s="8">
        <v>520000</v>
      </c>
      <c r="F37" s="8"/>
    </row>
    <row r="38" spans="1:6" x14ac:dyDescent="0.25">
      <c r="A38" s="28"/>
      <c r="B38" s="5" t="s">
        <v>48</v>
      </c>
      <c r="C38" s="6" t="s">
        <v>49</v>
      </c>
      <c r="D38" s="6" t="s">
        <v>54</v>
      </c>
      <c r="E38" s="8"/>
      <c r="F38" s="8">
        <v>520000</v>
      </c>
    </row>
    <row r="39" spans="1:6" x14ac:dyDescent="0.25">
      <c r="A39" s="5" t="s">
        <v>55</v>
      </c>
      <c r="B39" s="5"/>
      <c r="C39" s="18"/>
      <c r="D39" s="5"/>
      <c r="E39" s="49">
        <f>SUM(E37:E38)</f>
        <v>520000</v>
      </c>
      <c r="F39" s="49">
        <f>SUM(F37:F38)</f>
        <v>520000</v>
      </c>
    </row>
    <row r="40" spans="1:6" x14ac:dyDescent="0.25">
      <c r="A40" s="28">
        <v>7868068</v>
      </c>
      <c r="B40" s="5" t="s">
        <v>34</v>
      </c>
      <c r="C40" s="6" t="s">
        <v>35</v>
      </c>
      <c r="D40" s="6" t="s">
        <v>54</v>
      </c>
      <c r="E40" s="8">
        <v>220000</v>
      </c>
      <c r="F40" s="8"/>
    </row>
    <row r="41" spans="1:6" x14ac:dyDescent="0.25">
      <c r="A41" s="28"/>
      <c r="B41" s="5" t="s">
        <v>51</v>
      </c>
      <c r="C41" s="6" t="s">
        <v>52</v>
      </c>
      <c r="D41" s="6" t="s">
        <v>54</v>
      </c>
      <c r="E41" s="8"/>
      <c r="F41" s="8">
        <v>220000</v>
      </c>
    </row>
    <row r="42" spans="1:6" x14ac:dyDescent="0.25">
      <c r="A42" s="5" t="s">
        <v>56</v>
      </c>
      <c r="B42" s="5"/>
      <c r="C42" s="5"/>
      <c r="D42" s="5"/>
      <c r="E42" s="49">
        <f>SUM(E40:E41)</f>
        <v>220000</v>
      </c>
      <c r="F42" s="49">
        <f>SUM(F40:F41)</f>
        <v>220000</v>
      </c>
    </row>
    <row r="43" spans="1:6" x14ac:dyDescent="0.25">
      <c r="A43" s="28">
        <v>7868072</v>
      </c>
      <c r="B43" s="5" t="s">
        <v>34</v>
      </c>
      <c r="C43" s="6" t="s">
        <v>35</v>
      </c>
      <c r="D43" s="6" t="s">
        <v>47</v>
      </c>
      <c r="E43" s="8">
        <v>200000</v>
      </c>
      <c r="F43" s="8"/>
    </row>
    <row r="44" spans="1:6" x14ac:dyDescent="0.25">
      <c r="A44" s="28"/>
      <c r="B44" s="5" t="s">
        <v>48</v>
      </c>
      <c r="C44" s="6" t="s">
        <v>49</v>
      </c>
      <c r="D44" s="6" t="s">
        <v>47</v>
      </c>
      <c r="E44" s="8"/>
      <c r="F44" s="8">
        <v>200000</v>
      </c>
    </row>
    <row r="45" spans="1:6" x14ac:dyDescent="0.25">
      <c r="A45" s="5" t="s">
        <v>57</v>
      </c>
      <c r="B45" s="5"/>
      <c r="C45" s="5"/>
      <c r="D45" s="5"/>
      <c r="E45" s="49">
        <f>SUM(E43:E44)</f>
        <v>200000</v>
      </c>
      <c r="F45" s="49">
        <f>SUM(F43:F44)</f>
        <v>200000</v>
      </c>
    </row>
    <row r="46" spans="1:6" x14ac:dyDescent="0.25">
      <c r="A46" s="28">
        <v>7868073</v>
      </c>
      <c r="B46" s="5" t="s">
        <v>34</v>
      </c>
      <c r="C46" s="6" t="s">
        <v>35</v>
      </c>
      <c r="D46" s="6" t="s">
        <v>58</v>
      </c>
      <c r="E46" s="8">
        <v>350000</v>
      </c>
      <c r="F46" s="8"/>
    </row>
    <row r="47" spans="1:6" x14ac:dyDescent="0.25">
      <c r="A47" s="28"/>
      <c r="B47" s="5" t="s">
        <v>51</v>
      </c>
      <c r="C47" s="6" t="s">
        <v>52</v>
      </c>
      <c r="D47" s="6" t="s">
        <v>58</v>
      </c>
      <c r="E47" s="8"/>
      <c r="F47" s="8">
        <v>350000</v>
      </c>
    </row>
    <row r="48" spans="1:6" x14ac:dyDescent="0.25">
      <c r="A48" s="5" t="s">
        <v>59</v>
      </c>
      <c r="B48" s="5"/>
      <c r="C48" s="5"/>
      <c r="D48" s="5"/>
      <c r="E48" s="49">
        <f>SUM(E46:E47)</f>
        <v>350000</v>
      </c>
      <c r="F48" s="49">
        <f>SUM(F46:F47)</f>
        <v>350000</v>
      </c>
    </row>
    <row r="49" spans="1:6" x14ac:dyDescent="0.25">
      <c r="A49" s="28">
        <v>7868084</v>
      </c>
      <c r="B49" s="5" t="s">
        <v>34</v>
      </c>
      <c r="C49" s="6" t="s">
        <v>35</v>
      </c>
      <c r="D49" s="6" t="s">
        <v>60</v>
      </c>
      <c r="E49" s="8">
        <v>1388056</v>
      </c>
      <c r="F49" s="8"/>
    </row>
    <row r="50" spans="1:6" x14ac:dyDescent="0.25">
      <c r="A50" s="28"/>
      <c r="B50" s="5" t="s">
        <v>51</v>
      </c>
      <c r="C50" s="6" t="s">
        <v>52</v>
      </c>
      <c r="D50" s="6" t="s">
        <v>60</v>
      </c>
      <c r="E50" s="8"/>
      <c r="F50" s="8">
        <v>1388056</v>
      </c>
    </row>
    <row r="51" spans="1:6" x14ac:dyDescent="0.25">
      <c r="A51" s="5" t="s">
        <v>61</v>
      </c>
      <c r="B51" s="5"/>
      <c r="C51" s="5"/>
      <c r="D51" s="5"/>
      <c r="E51" s="49">
        <f>SUM(E49:E50)</f>
        <v>1388056</v>
      </c>
      <c r="F51" s="49">
        <f>SUM(F49:F50)</f>
        <v>1388056</v>
      </c>
    </row>
    <row r="52" spans="1:6" x14ac:dyDescent="0.25">
      <c r="A52" s="28">
        <v>7868087</v>
      </c>
      <c r="B52" s="5" t="s">
        <v>34</v>
      </c>
      <c r="C52" s="6" t="s">
        <v>35</v>
      </c>
      <c r="D52" s="6" t="s">
        <v>54</v>
      </c>
      <c r="E52" s="8">
        <v>162500</v>
      </c>
      <c r="F52" s="8"/>
    </row>
    <row r="53" spans="1:6" x14ac:dyDescent="0.25">
      <c r="A53" s="28"/>
      <c r="B53" s="5" t="s">
        <v>62</v>
      </c>
      <c r="C53" s="6" t="s">
        <v>63</v>
      </c>
      <c r="D53" s="6" t="s">
        <v>54</v>
      </c>
      <c r="E53" s="8"/>
      <c r="F53" s="8">
        <v>162500</v>
      </c>
    </row>
    <row r="54" spans="1:6" x14ac:dyDescent="0.25">
      <c r="A54" s="5" t="s">
        <v>64</v>
      </c>
      <c r="B54" s="5"/>
      <c r="C54" s="5"/>
      <c r="D54" s="5"/>
      <c r="E54" s="49">
        <f>SUM(E52:E53)</f>
        <v>162500</v>
      </c>
      <c r="F54" s="49">
        <f>SUM(F52:F53)</f>
        <v>162500</v>
      </c>
    </row>
    <row r="55" spans="1:6" x14ac:dyDescent="0.25">
      <c r="A55" s="28">
        <v>7868277</v>
      </c>
      <c r="B55" s="5" t="s">
        <v>34</v>
      </c>
      <c r="C55" s="6" t="s">
        <v>35</v>
      </c>
      <c r="D55" s="6" t="s">
        <v>47</v>
      </c>
      <c r="E55" s="8">
        <v>122275</v>
      </c>
      <c r="F55" s="8"/>
    </row>
    <row r="56" spans="1:6" x14ac:dyDescent="0.25">
      <c r="A56" s="28"/>
      <c r="B56" s="5" t="s">
        <v>62</v>
      </c>
      <c r="C56" s="6" t="s">
        <v>63</v>
      </c>
      <c r="D56" s="6" t="s">
        <v>47</v>
      </c>
      <c r="E56" s="8"/>
      <c r="F56" s="8">
        <v>122275</v>
      </c>
    </row>
    <row r="57" spans="1:6" x14ac:dyDescent="0.25">
      <c r="A57" s="5" t="s">
        <v>65</v>
      </c>
      <c r="B57" s="5"/>
      <c r="C57" s="5"/>
      <c r="D57" s="5"/>
      <c r="E57" s="49">
        <f>SUM(E55:E56)</f>
        <v>122275</v>
      </c>
      <c r="F57" s="49">
        <f>SUM(F55:F56)</f>
        <v>122275</v>
      </c>
    </row>
    <row r="58" spans="1:6" x14ac:dyDescent="0.25">
      <c r="A58" s="28">
        <v>7868281</v>
      </c>
      <c r="B58" s="5" t="s">
        <v>34</v>
      </c>
      <c r="C58" s="6" t="s">
        <v>35</v>
      </c>
      <c r="D58" s="6" t="s">
        <v>66</v>
      </c>
      <c r="E58" s="8">
        <v>234585</v>
      </c>
      <c r="F58" s="8"/>
    </row>
    <row r="59" spans="1:6" x14ac:dyDescent="0.25">
      <c r="A59" s="28"/>
      <c r="B59" s="5" t="s">
        <v>62</v>
      </c>
      <c r="C59" s="6" t="s">
        <v>63</v>
      </c>
      <c r="D59" s="6" t="s">
        <v>66</v>
      </c>
      <c r="E59" s="8"/>
      <c r="F59" s="8">
        <v>234585</v>
      </c>
    </row>
    <row r="60" spans="1:6" x14ac:dyDescent="0.25">
      <c r="A60" s="5" t="s">
        <v>67</v>
      </c>
      <c r="B60" s="5"/>
      <c r="C60" s="5"/>
      <c r="D60" s="5"/>
      <c r="E60" s="49">
        <f>SUM(E58:E59)</f>
        <v>234585</v>
      </c>
      <c r="F60" s="49">
        <f>SUM(F58:F59)</f>
        <v>234585</v>
      </c>
    </row>
    <row r="61" spans="1:6" x14ac:dyDescent="0.25">
      <c r="A61" s="39">
        <v>7868287</v>
      </c>
      <c r="B61" s="5" t="s">
        <v>34</v>
      </c>
      <c r="C61" s="6" t="s">
        <v>35</v>
      </c>
      <c r="D61" s="6" t="s">
        <v>68</v>
      </c>
      <c r="E61" s="8">
        <v>1097859</v>
      </c>
      <c r="F61" s="8"/>
    </row>
    <row r="62" spans="1:6" x14ac:dyDescent="0.25">
      <c r="A62" s="39"/>
      <c r="B62" s="5" t="s">
        <v>62</v>
      </c>
      <c r="C62" s="6" t="s">
        <v>63</v>
      </c>
      <c r="D62" s="6" t="s">
        <v>68</v>
      </c>
      <c r="E62" s="8"/>
      <c r="F62" s="8">
        <v>1097859</v>
      </c>
    </row>
    <row r="63" spans="1:6" x14ac:dyDescent="0.25">
      <c r="A63" s="5" t="s">
        <v>69</v>
      </c>
      <c r="B63" s="5"/>
      <c r="C63" s="5"/>
      <c r="D63" s="5"/>
      <c r="E63" s="49">
        <f>SUM(E61:E62)</f>
        <v>1097859</v>
      </c>
      <c r="F63" s="49">
        <f>SUM(F61:F62)</f>
        <v>1097859</v>
      </c>
    </row>
    <row r="64" spans="1:6" x14ac:dyDescent="0.25">
      <c r="A64" s="28">
        <v>7868300</v>
      </c>
      <c r="B64" s="5" t="s">
        <v>34</v>
      </c>
      <c r="C64" s="6" t="s">
        <v>35</v>
      </c>
      <c r="D64" s="6" t="s">
        <v>40</v>
      </c>
      <c r="E64" s="8">
        <v>500000</v>
      </c>
      <c r="F64" s="8"/>
    </row>
    <row r="65" spans="1:6" x14ac:dyDescent="0.25">
      <c r="A65" s="28"/>
      <c r="B65" s="5" t="s">
        <v>70</v>
      </c>
      <c r="C65" s="6" t="s">
        <v>71</v>
      </c>
      <c r="D65" s="6" t="s">
        <v>40</v>
      </c>
      <c r="E65" s="8"/>
      <c r="F65" s="8">
        <v>500000</v>
      </c>
    </row>
    <row r="66" spans="1:6" x14ac:dyDescent="0.25">
      <c r="A66" s="5" t="s">
        <v>72</v>
      </c>
      <c r="B66" s="5"/>
      <c r="C66" s="5"/>
      <c r="D66" s="5"/>
      <c r="E66" s="49">
        <f>SUM(E64:E65)</f>
        <v>500000</v>
      </c>
      <c r="F66" s="49">
        <f>SUM(F64:F65)</f>
        <v>500000</v>
      </c>
    </row>
    <row r="67" spans="1:6" x14ac:dyDescent="0.25">
      <c r="A67" s="50">
        <v>7868304</v>
      </c>
      <c r="B67" s="28" t="s">
        <v>34</v>
      </c>
      <c r="C67" s="27" t="s">
        <v>35</v>
      </c>
      <c r="D67" s="6" t="s">
        <v>58</v>
      </c>
      <c r="E67" s="8">
        <v>151383</v>
      </c>
      <c r="F67" s="8"/>
    </row>
    <row r="68" spans="1:6" x14ac:dyDescent="0.25">
      <c r="A68" s="50"/>
      <c r="B68" s="28"/>
      <c r="C68" s="27"/>
      <c r="D68" s="6" t="s">
        <v>60</v>
      </c>
      <c r="E68" s="8">
        <v>843859</v>
      </c>
      <c r="F68" s="8"/>
    </row>
    <row r="69" spans="1:6" x14ac:dyDescent="0.25">
      <c r="A69" s="50"/>
      <c r="B69" s="5" t="s">
        <v>51</v>
      </c>
      <c r="C69" s="6" t="s">
        <v>52</v>
      </c>
      <c r="D69" s="6" t="s">
        <v>58</v>
      </c>
      <c r="E69" s="8"/>
      <c r="F69" s="8">
        <v>151383</v>
      </c>
    </row>
    <row r="70" spans="1:6" x14ac:dyDescent="0.25">
      <c r="A70" s="50"/>
      <c r="B70" s="5" t="s">
        <v>62</v>
      </c>
      <c r="C70" s="6" t="s">
        <v>63</v>
      </c>
      <c r="D70" s="6" t="s">
        <v>60</v>
      </c>
      <c r="E70" s="8"/>
      <c r="F70" s="8">
        <v>843859</v>
      </c>
    </row>
    <row r="71" spans="1:6" x14ac:dyDescent="0.25">
      <c r="A71" s="5" t="s">
        <v>73</v>
      </c>
      <c r="B71" s="5"/>
      <c r="C71" s="5"/>
      <c r="D71" s="5"/>
      <c r="E71" s="49">
        <f>SUM(E67:E70)</f>
        <v>995242</v>
      </c>
      <c r="F71" s="49">
        <f>SUM(F67:F70)</f>
        <v>995242</v>
      </c>
    </row>
    <row r="72" spans="1:6" x14ac:dyDescent="0.25">
      <c r="A72" s="28">
        <v>7868313</v>
      </c>
      <c r="B72" s="28" t="s">
        <v>34</v>
      </c>
      <c r="C72" s="27" t="s">
        <v>35</v>
      </c>
      <c r="D72" s="6" t="s">
        <v>36</v>
      </c>
      <c r="E72" s="8">
        <v>552000</v>
      </c>
      <c r="F72" s="8"/>
    </row>
    <row r="73" spans="1:6" x14ac:dyDescent="0.25">
      <c r="A73" s="28"/>
      <c r="B73" s="28"/>
      <c r="C73" s="27"/>
      <c r="D73" s="6" t="s">
        <v>54</v>
      </c>
      <c r="E73" s="8">
        <v>212500</v>
      </c>
      <c r="F73" s="8"/>
    </row>
    <row r="74" spans="1:6" x14ac:dyDescent="0.25">
      <c r="A74" s="28"/>
      <c r="B74" s="28"/>
      <c r="C74" s="27"/>
      <c r="D74" s="6" t="s">
        <v>68</v>
      </c>
      <c r="E74" s="8">
        <v>1839955</v>
      </c>
      <c r="F74" s="8"/>
    </row>
    <row r="75" spans="1:6" x14ac:dyDescent="0.25">
      <c r="A75" s="28"/>
      <c r="B75" s="28"/>
      <c r="C75" s="27"/>
      <c r="D75" s="6" t="s">
        <v>47</v>
      </c>
      <c r="E75" s="8">
        <v>126330</v>
      </c>
      <c r="F75" s="8"/>
    </row>
    <row r="76" spans="1:6" x14ac:dyDescent="0.25">
      <c r="A76" s="28"/>
      <c r="B76" s="28"/>
      <c r="C76" s="27"/>
      <c r="D76" s="6" t="s">
        <v>66</v>
      </c>
      <c r="E76" s="8">
        <v>393153</v>
      </c>
      <c r="F76" s="8"/>
    </row>
    <row r="77" spans="1:6" x14ac:dyDescent="0.25">
      <c r="A77" s="28"/>
      <c r="B77" s="28"/>
      <c r="C77" s="27"/>
      <c r="D77" s="6" t="s">
        <v>58</v>
      </c>
      <c r="E77" s="8">
        <v>300000</v>
      </c>
      <c r="F77" s="8"/>
    </row>
    <row r="78" spans="1:6" x14ac:dyDescent="0.25">
      <c r="A78" s="28"/>
      <c r="B78" s="28"/>
      <c r="C78" s="27"/>
      <c r="D78" s="6" t="s">
        <v>60</v>
      </c>
      <c r="E78" s="8">
        <v>1200000</v>
      </c>
      <c r="F78" s="8"/>
    </row>
    <row r="79" spans="1:6" x14ac:dyDescent="0.25">
      <c r="A79" s="28"/>
      <c r="B79" s="28" t="s">
        <v>70</v>
      </c>
      <c r="C79" s="27" t="s">
        <v>71</v>
      </c>
      <c r="D79" s="6" t="s">
        <v>36</v>
      </c>
      <c r="E79" s="8"/>
      <c r="F79" s="8">
        <v>552000</v>
      </c>
    </row>
    <row r="80" spans="1:6" x14ac:dyDescent="0.25">
      <c r="A80" s="28"/>
      <c r="B80" s="28"/>
      <c r="C80" s="27"/>
      <c r="D80" s="6" t="s">
        <v>54</v>
      </c>
      <c r="E80" s="8"/>
      <c r="F80" s="8">
        <v>212500</v>
      </c>
    </row>
    <row r="81" spans="1:6" x14ac:dyDescent="0.25">
      <c r="A81" s="28"/>
      <c r="B81" s="28"/>
      <c r="C81" s="27"/>
      <c r="D81" s="6" t="s">
        <v>68</v>
      </c>
      <c r="E81" s="8"/>
      <c r="F81" s="8">
        <v>1839955</v>
      </c>
    </row>
    <row r="82" spans="1:6" x14ac:dyDescent="0.25">
      <c r="A82" s="28"/>
      <c r="B82" s="28"/>
      <c r="C82" s="27"/>
      <c r="D82" s="6" t="s">
        <v>47</v>
      </c>
      <c r="E82" s="8"/>
      <c r="F82" s="8">
        <v>126330</v>
      </c>
    </row>
    <row r="83" spans="1:6" x14ac:dyDescent="0.25">
      <c r="A83" s="28"/>
      <c r="B83" s="28"/>
      <c r="C83" s="27"/>
      <c r="D83" s="6" t="s">
        <v>66</v>
      </c>
      <c r="E83" s="8"/>
      <c r="F83" s="8">
        <v>393153</v>
      </c>
    </row>
    <row r="84" spans="1:6" x14ac:dyDescent="0.25">
      <c r="A84" s="28"/>
      <c r="B84" s="28"/>
      <c r="C84" s="27"/>
      <c r="D84" s="6" t="s">
        <v>58</v>
      </c>
      <c r="E84" s="8"/>
      <c r="F84" s="8">
        <v>300000</v>
      </c>
    </row>
    <row r="85" spans="1:6" x14ac:dyDescent="0.25">
      <c r="A85" s="28"/>
      <c r="B85" s="28"/>
      <c r="C85" s="27"/>
      <c r="D85" s="6" t="s">
        <v>60</v>
      </c>
      <c r="E85" s="8"/>
      <c r="F85" s="8">
        <v>1200000</v>
      </c>
    </row>
    <row r="86" spans="1:6" x14ac:dyDescent="0.25">
      <c r="A86" s="5" t="s">
        <v>74</v>
      </c>
      <c r="B86" s="5"/>
      <c r="C86" s="5"/>
      <c r="D86" s="5"/>
      <c r="E86" s="49">
        <f>SUM(E72:E85)</f>
        <v>4623938</v>
      </c>
      <c r="F86" s="49">
        <f>SUM(F72:F85)</f>
        <v>4623938</v>
      </c>
    </row>
    <row r="87" spans="1:6" x14ac:dyDescent="0.25">
      <c r="A87" s="28">
        <v>7871217</v>
      </c>
      <c r="B87" s="28" t="s">
        <v>75</v>
      </c>
      <c r="C87" s="27" t="s">
        <v>76</v>
      </c>
      <c r="D87" s="6" t="s">
        <v>9</v>
      </c>
      <c r="E87" s="8"/>
      <c r="F87" s="8">
        <v>1409424</v>
      </c>
    </row>
    <row r="88" spans="1:6" x14ac:dyDescent="0.25">
      <c r="A88" s="28"/>
      <c r="B88" s="28"/>
      <c r="C88" s="27"/>
      <c r="D88" s="6" t="s">
        <v>44</v>
      </c>
      <c r="E88" s="8">
        <v>148000</v>
      </c>
      <c r="F88" s="8"/>
    </row>
    <row r="89" spans="1:6" x14ac:dyDescent="0.25">
      <c r="A89" s="28"/>
      <c r="B89" s="28"/>
      <c r="C89" s="27"/>
      <c r="D89" s="6" t="s">
        <v>45</v>
      </c>
      <c r="E89" s="8"/>
      <c r="F89" s="8">
        <v>248000</v>
      </c>
    </row>
    <row r="90" spans="1:6" x14ac:dyDescent="0.25">
      <c r="A90" s="28"/>
      <c r="B90" s="28"/>
      <c r="C90" s="27"/>
      <c r="D90" s="6" t="s">
        <v>77</v>
      </c>
      <c r="E90" s="8">
        <v>1409424</v>
      </c>
      <c r="F90" s="8"/>
    </row>
    <row r="91" spans="1:6" x14ac:dyDescent="0.25">
      <c r="A91" s="28"/>
      <c r="B91" s="28"/>
      <c r="C91" s="27"/>
      <c r="D91" s="6" t="s">
        <v>47</v>
      </c>
      <c r="E91" s="8">
        <v>300000</v>
      </c>
      <c r="F91" s="8"/>
    </row>
    <row r="92" spans="1:6" x14ac:dyDescent="0.25">
      <c r="A92" s="28"/>
      <c r="B92" s="28"/>
      <c r="C92" s="27"/>
      <c r="D92" s="6" t="s">
        <v>78</v>
      </c>
      <c r="E92" s="8"/>
      <c r="F92" s="8">
        <v>200000</v>
      </c>
    </row>
    <row r="93" spans="1:6" x14ac:dyDescent="0.25">
      <c r="A93" s="5" t="s">
        <v>79</v>
      </c>
      <c r="B93" s="5"/>
      <c r="C93" s="5"/>
      <c r="D93" s="5"/>
      <c r="E93" s="49">
        <f>SUM(E87:E92)</f>
        <v>1857424</v>
      </c>
      <c r="F93" s="49">
        <f>SUM(F87:F92)</f>
        <v>1857424</v>
      </c>
    </row>
    <row r="94" spans="1:6" x14ac:dyDescent="0.25">
      <c r="A94" s="28">
        <v>7871473</v>
      </c>
      <c r="B94" s="28" t="s">
        <v>80</v>
      </c>
      <c r="C94" s="27" t="s">
        <v>81</v>
      </c>
      <c r="D94" s="6" t="s">
        <v>82</v>
      </c>
      <c r="E94" s="8"/>
      <c r="F94" s="8">
        <v>250000</v>
      </c>
    </row>
    <row r="95" spans="1:6" x14ac:dyDescent="0.25">
      <c r="A95" s="28"/>
      <c r="B95" s="28"/>
      <c r="C95" s="27"/>
      <c r="D95" s="6" t="s">
        <v>78</v>
      </c>
      <c r="E95" s="8">
        <v>1400000</v>
      </c>
      <c r="F95" s="8"/>
    </row>
    <row r="96" spans="1:6" x14ac:dyDescent="0.25">
      <c r="A96" s="28"/>
      <c r="B96" s="28"/>
      <c r="C96" s="27"/>
      <c r="D96" s="6" t="s">
        <v>83</v>
      </c>
      <c r="E96" s="8"/>
      <c r="F96" s="8">
        <v>250000</v>
      </c>
    </row>
    <row r="97" spans="1:6" x14ac:dyDescent="0.25">
      <c r="A97" s="28"/>
      <c r="B97" s="28"/>
      <c r="C97" s="27"/>
      <c r="D97" s="6" t="s">
        <v>14</v>
      </c>
      <c r="E97" s="8"/>
      <c r="F97" s="8">
        <v>900000</v>
      </c>
    </row>
    <row r="98" spans="1:6" x14ac:dyDescent="0.25">
      <c r="A98" s="5" t="s">
        <v>84</v>
      </c>
      <c r="B98" s="5"/>
      <c r="C98" s="5"/>
      <c r="D98" s="5"/>
      <c r="E98" s="49">
        <f>SUM(E94:E97)</f>
        <v>1400000</v>
      </c>
      <c r="F98" s="49">
        <f>SUM(F94:F97)</f>
        <v>1400000</v>
      </c>
    </row>
    <row r="99" spans="1:6" x14ac:dyDescent="0.25">
      <c r="A99" s="28">
        <v>7871615</v>
      </c>
      <c r="B99" s="28" t="s">
        <v>85</v>
      </c>
      <c r="C99" s="27" t="s">
        <v>86</v>
      </c>
      <c r="D99" s="6" t="s">
        <v>78</v>
      </c>
      <c r="E99" s="8">
        <v>200000</v>
      </c>
      <c r="F99" s="8"/>
    </row>
    <row r="100" spans="1:6" x14ac:dyDescent="0.25">
      <c r="A100" s="28"/>
      <c r="B100" s="28"/>
      <c r="C100" s="27"/>
      <c r="D100" s="6" t="s">
        <v>87</v>
      </c>
      <c r="E100" s="8"/>
      <c r="F100" s="8">
        <v>200000</v>
      </c>
    </row>
    <row r="101" spans="1:6" x14ac:dyDescent="0.25">
      <c r="A101" s="5" t="s">
        <v>88</v>
      </c>
      <c r="B101" s="5"/>
      <c r="C101" s="5"/>
      <c r="D101" s="5"/>
      <c r="E101" s="49">
        <f>SUM(E99:E100)</f>
        <v>200000</v>
      </c>
      <c r="F101" s="49">
        <f>SUM(F99:F100)</f>
        <v>200000</v>
      </c>
    </row>
    <row r="102" spans="1:6" x14ac:dyDescent="0.25">
      <c r="A102" s="28">
        <v>7872014</v>
      </c>
      <c r="B102" s="28" t="s">
        <v>89</v>
      </c>
      <c r="C102" s="27" t="s">
        <v>90</v>
      </c>
      <c r="D102" s="6" t="s">
        <v>91</v>
      </c>
      <c r="E102" s="8"/>
      <c r="F102" s="8">
        <v>6000</v>
      </c>
    </row>
    <row r="103" spans="1:6" x14ac:dyDescent="0.25">
      <c r="A103" s="28"/>
      <c r="B103" s="28"/>
      <c r="C103" s="27"/>
      <c r="D103" s="6" t="s">
        <v>58</v>
      </c>
      <c r="E103" s="8">
        <v>6000</v>
      </c>
      <c r="F103" s="8"/>
    </row>
    <row r="104" spans="1:6" x14ac:dyDescent="0.25">
      <c r="A104" s="5" t="s">
        <v>92</v>
      </c>
      <c r="B104" s="5"/>
      <c r="C104" s="5"/>
      <c r="D104" s="5"/>
      <c r="E104" s="49">
        <f>SUM(E102:E103)</f>
        <v>6000</v>
      </c>
      <c r="F104" s="49">
        <f>SUM(F102:F103)</f>
        <v>6000</v>
      </c>
    </row>
    <row r="105" spans="1:6" x14ac:dyDescent="0.25">
      <c r="A105" s="28">
        <v>7878050</v>
      </c>
      <c r="B105" s="28" t="s">
        <v>93</v>
      </c>
      <c r="C105" s="27" t="s">
        <v>94</v>
      </c>
      <c r="D105" s="6" t="s">
        <v>17</v>
      </c>
      <c r="E105" s="8">
        <v>34078</v>
      </c>
      <c r="F105" s="8"/>
    </row>
    <row r="106" spans="1:6" x14ac:dyDescent="0.25">
      <c r="A106" s="28"/>
      <c r="B106" s="28"/>
      <c r="C106" s="27"/>
      <c r="D106" s="6" t="s">
        <v>83</v>
      </c>
      <c r="E106" s="8"/>
      <c r="F106" s="8">
        <v>34078</v>
      </c>
    </row>
    <row r="107" spans="1:6" x14ac:dyDescent="0.25">
      <c r="A107" s="5" t="s">
        <v>95</v>
      </c>
      <c r="B107" s="5"/>
      <c r="C107" s="5"/>
      <c r="D107" s="5"/>
      <c r="E107" s="49">
        <f>SUM(E105:E106)</f>
        <v>34078</v>
      </c>
      <c r="F107" s="49">
        <f>SUM(F105:F106)</f>
        <v>34078</v>
      </c>
    </row>
    <row r="108" spans="1:6" x14ac:dyDescent="0.25">
      <c r="A108" s="28">
        <v>7878281</v>
      </c>
      <c r="B108" s="5" t="s">
        <v>96</v>
      </c>
      <c r="C108" s="6" t="s">
        <v>97</v>
      </c>
      <c r="D108" s="6" t="s">
        <v>45</v>
      </c>
      <c r="E108" s="8"/>
      <c r="F108" s="8">
        <v>38000</v>
      </c>
    </row>
    <row r="109" spans="1:6" x14ac:dyDescent="0.25">
      <c r="A109" s="28"/>
      <c r="B109" s="5" t="s">
        <v>98</v>
      </c>
      <c r="C109" s="6" t="s">
        <v>99</v>
      </c>
      <c r="D109" s="6" t="s">
        <v>45</v>
      </c>
      <c r="E109" s="8"/>
      <c r="F109" s="8">
        <v>100000</v>
      </c>
    </row>
    <row r="110" spans="1:6" x14ac:dyDescent="0.25">
      <c r="A110" s="28"/>
      <c r="B110" s="5" t="s">
        <v>100</v>
      </c>
      <c r="C110" s="6" t="s">
        <v>101</v>
      </c>
      <c r="D110" s="6" t="s">
        <v>45</v>
      </c>
      <c r="E110" s="8">
        <v>388000</v>
      </c>
      <c r="F110" s="8"/>
    </row>
    <row r="111" spans="1:6" x14ac:dyDescent="0.25">
      <c r="A111" s="28"/>
      <c r="B111" s="5" t="s">
        <v>102</v>
      </c>
      <c r="C111" s="6" t="s">
        <v>103</v>
      </c>
      <c r="D111" s="6" t="s">
        <v>91</v>
      </c>
      <c r="E111" s="8">
        <v>2600</v>
      </c>
      <c r="F111" s="8"/>
    </row>
    <row r="112" spans="1:6" x14ac:dyDescent="0.25">
      <c r="A112" s="28"/>
      <c r="B112" s="5" t="s">
        <v>104</v>
      </c>
      <c r="C112" s="6" t="s">
        <v>105</v>
      </c>
      <c r="D112" s="6" t="s">
        <v>45</v>
      </c>
      <c r="E112" s="8"/>
      <c r="F112" s="8">
        <v>250000</v>
      </c>
    </row>
    <row r="113" spans="1:6" x14ac:dyDescent="0.25">
      <c r="A113" s="28"/>
      <c r="B113" s="5" t="s">
        <v>106</v>
      </c>
      <c r="C113" s="6" t="s">
        <v>107</v>
      </c>
      <c r="D113" s="6" t="s">
        <v>91</v>
      </c>
      <c r="E113" s="8"/>
      <c r="F113" s="8">
        <v>2600</v>
      </c>
    </row>
    <row r="114" spans="1:6" x14ac:dyDescent="0.25">
      <c r="A114" s="5" t="s">
        <v>108</v>
      </c>
      <c r="B114" s="5"/>
      <c r="C114" s="5"/>
      <c r="D114" s="5"/>
      <c r="E114" s="49">
        <f>SUM(E108:E113)</f>
        <v>390600</v>
      </c>
      <c r="F114" s="49">
        <f>SUM(F108:F113)</f>
        <v>390600</v>
      </c>
    </row>
    <row r="115" spans="1:6" x14ac:dyDescent="0.25">
      <c r="A115" s="28">
        <v>7881593</v>
      </c>
      <c r="B115" s="28" t="s">
        <v>34</v>
      </c>
      <c r="C115" s="27" t="s">
        <v>35</v>
      </c>
      <c r="D115" s="6" t="s">
        <v>36</v>
      </c>
      <c r="E115" s="8">
        <v>2916000</v>
      </c>
      <c r="F115" s="8"/>
    </row>
    <row r="116" spans="1:6" x14ac:dyDescent="0.25">
      <c r="A116" s="28"/>
      <c r="B116" s="28"/>
      <c r="C116" s="27"/>
      <c r="D116" s="6" t="s">
        <v>54</v>
      </c>
      <c r="E116" s="8">
        <v>300000</v>
      </c>
      <c r="F116" s="8"/>
    </row>
    <row r="117" spans="1:6" x14ac:dyDescent="0.25">
      <c r="A117" s="28"/>
      <c r="B117" s="28"/>
      <c r="C117" s="27"/>
      <c r="D117" s="6" t="s">
        <v>68</v>
      </c>
      <c r="E117" s="8">
        <v>2617262</v>
      </c>
      <c r="F117" s="8"/>
    </row>
    <row r="118" spans="1:6" x14ac:dyDescent="0.25">
      <c r="A118" s="28"/>
      <c r="B118" s="28"/>
      <c r="C118" s="27"/>
      <c r="D118" s="6" t="s">
        <v>47</v>
      </c>
      <c r="E118" s="8">
        <v>230550</v>
      </c>
      <c r="F118" s="8"/>
    </row>
    <row r="119" spans="1:6" x14ac:dyDescent="0.25">
      <c r="A119" s="28"/>
      <c r="B119" s="28"/>
      <c r="C119" s="27"/>
      <c r="D119" s="6" t="s">
        <v>40</v>
      </c>
      <c r="E119" s="8">
        <v>500000</v>
      </c>
      <c r="F119" s="8"/>
    </row>
    <row r="120" spans="1:6" x14ac:dyDescent="0.25">
      <c r="A120" s="28"/>
      <c r="B120" s="28"/>
      <c r="C120" s="27"/>
      <c r="D120" s="6" t="s">
        <v>82</v>
      </c>
      <c r="E120" s="8">
        <v>559244</v>
      </c>
      <c r="F120" s="8"/>
    </row>
    <row r="121" spans="1:6" x14ac:dyDescent="0.25">
      <c r="A121" s="28"/>
      <c r="B121" s="28"/>
      <c r="C121" s="27"/>
      <c r="D121" s="6" t="s">
        <v>58</v>
      </c>
      <c r="E121" s="8">
        <v>450000</v>
      </c>
      <c r="F121" s="8"/>
    </row>
    <row r="122" spans="1:6" x14ac:dyDescent="0.25">
      <c r="A122" s="28"/>
      <c r="B122" s="28"/>
      <c r="C122" s="27"/>
      <c r="D122" s="6" t="s">
        <v>60</v>
      </c>
      <c r="E122" s="8">
        <v>1800000</v>
      </c>
      <c r="F122" s="8"/>
    </row>
    <row r="123" spans="1:6" x14ac:dyDescent="0.25">
      <c r="A123" s="28"/>
      <c r="B123" s="28" t="s">
        <v>109</v>
      </c>
      <c r="C123" s="27" t="s">
        <v>110</v>
      </c>
      <c r="D123" s="6" t="s">
        <v>36</v>
      </c>
      <c r="E123" s="8"/>
      <c r="F123" s="8">
        <v>2916000</v>
      </c>
    </row>
    <row r="124" spans="1:6" x14ac:dyDescent="0.25">
      <c r="A124" s="28"/>
      <c r="B124" s="28"/>
      <c r="C124" s="27"/>
      <c r="D124" s="6" t="s">
        <v>54</v>
      </c>
      <c r="E124" s="8"/>
      <c r="F124" s="8">
        <v>300000</v>
      </c>
    </row>
    <row r="125" spans="1:6" x14ac:dyDescent="0.25">
      <c r="A125" s="28"/>
      <c r="B125" s="28"/>
      <c r="C125" s="27"/>
      <c r="D125" s="6" t="s">
        <v>68</v>
      </c>
      <c r="E125" s="8"/>
      <c r="F125" s="8">
        <v>2617262</v>
      </c>
    </row>
    <row r="126" spans="1:6" x14ac:dyDescent="0.25">
      <c r="A126" s="28"/>
      <c r="B126" s="28"/>
      <c r="C126" s="27"/>
      <c r="D126" s="6" t="s">
        <v>47</v>
      </c>
      <c r="E126" s="8"/>
      <c r="F126" s="8">
        <v>230550</v>
      </c>
    </row>
    <row r="127" spans="1:6" x14ac:dyDescent="0.25">
      <c r="A127" s="28"/>
      <c r="B127" s="28"/>
      <c r="C127" s="27"/>
      <c r="D127" s="6" t="s">
        <v>66</v>
      </c>
      <c r="E127" s="8"/>
      <c r="F127" s="8">
        <v>559244</v>
      </c>
    </row>
    <row r="128" spans="1:6" x14ac:dyDescent="0.25">
      <c r="A128" s="28"/>
      <c r="B128" s="28"/>
      <c r="C128" s="27"/>
      <c r="D128" s="6" t="s">
        <v>40</v>
      </c>
      <c r="E128" s="8"/>
      <c r="F128" s="8">
        <v>500000</v>
      </c>
    </row>
    <row r="129" spans="1:6" x14ac:dyDescent="0.25">
      <c r="A129" s="28"/>
      <c r="B129" s="28"/>
      <c r="C129" s="27"/>
      <c r="D129" s="6" t="s">
        <v>58</v>
      </c>
      <c r="E129" s="8"/>
      <c r="F129" s="8">
        <v>450000</v>
      </c>
    </row>
    <row r="130" spans="1:6" x14ac:dyDescent="0.25">
      <c r="A130" s="28"/>
      <c r="B130" s="28"/>
      <c r="C130" s="27"/>
      <c r="D130" s="6" t="s">
        <v>60</v>
      </c>
      <c r="E130" s="8"/>
      <c r="F130" s="8">
        <v>1800000</v>
      </c>
    </row>
    <row r="131" spans="1:6" x14ac:dyDescent="0.25">
      <c r="A131" s="5" t="s">
        <v>111</v>
      </c>
      <c r="B131" s="5"/>
      <c r="C131" s="5"/>
      <c r="D131" s="5"/>
      <c r="E131" s="49">
        <f>SUM(E115:E130)</f>
        <v>9373056</v>
      </c>
      <c r="F131" s="49">
        <f>SUM(F115:F130)</f>
        <v>9373056</v>
      </c>
    </row>
    <row r="132" spans="1:6" x14ac:dyDescent="0.25">
      <c r="A132" s="28">
        <v>7881597</v>
      </c>
      <c r="B132" s="28" t="s">
        <v>34</v>
      </c>
      <c r="C132" s="27" t="s">
        <v>35</v>
      </c>
      <c r="D132" s="6" t="s">
        <v>54</v>
      </c>
      <c r="E132" s="8">
        <v>137500</v>
      </c>
      <c r="F132" s="8"/>
    </row>
    <row r="133" spans="1:6" x14ac:dyDescent="0.25">
      <c r="A133" s="28"/>
      <c r="B133" s="28"/>
      <c r="C133" s="27"/>
      <c r="D133" s="6" t="s">
        <v>68</v>
      </c>
      <c r="E133" s="8">
        <v>846182</v>
      </c>
      <c r="F133" s="8"/>
    </row>
    <row r="134" spans="1:6" x14ac:dyDescent="0.25">
      <c r="A134" s="28"/>
      <c r="B134" s="28"/>
      <c r="C134" s="27"/>
      <c r="D134" s="6" t="s">
        <v>47</v>
      </c>
      <c r="E134" s="8">
        <v>100220</v>
      </c>
      <c r="F134" s="8"/>
    </row>
    <row r="135" spans="1:6" x14ac:dyDescent="0.25">
      <c r="A135" s="28"/>
      <c r="B135" s="28"/>
      <c r="C135" s="27"/>
      <c r="D135" s="6" t="s">
        <v>66</v>
      </c>
      <c r="E135" s="8">
        <v>180808</v>
      </c>
      <c r="F135" s="8"/>
    </row>
    <row r="136" spans="1:6" x14ac:dyDescent="0.25">
      <c r="A136" s="28"/>
      <c r="B136" s="28"/>
      <c r="C136" s="27"/>
      <c r="D136" s="6" t="s">
        <v>58</v>
      </c>
      <c r="E136" s="8">
        <v>193755</v>
      </c>
      <c r="F136" s="8"/>
    </row>
    <row r="137" spans="1:6" x14ac:dyDescent="0.25">
      <c r="A137" s="28"/>
      <c r="B137" s="28"/>
      <c r="C137" s="27"/>
      <c r="D137" s="6" t="s">
        <v>60</v>
      </c>
      <c r="E137" s="8">
        <v>650410</v>
      </c>
      <c r="F137" s="8"/>
    </row>
    <row r="138" spans="1:6" x14ac:dyDescent="0.25">
      <c r="A138" s="28"/>
      <c r="B138" s="28" t="s">
        <v>112</v>
      </c>
      <c r="C138" s="27" t="s">
        <v>113</v>
      </c>
      <c r="D138" s="6" t="s">
        <v>54</v>
      </c>
      <c r="E138" s="8"/>
      <c r="F138" s="8">
        <v>137500</v>
      </c>
    </row>
    <row r="139" spans="1:6" x14ac:dyDescent="0.25">
      <c r="A139" s="28"/>
      <c r="B139" s="28"/>
      <c r="C139" s="27"/>
      <c r="D139" s="6" t="s">
        <v>68</v>
      </c>
      <c r="E139" s="8"/>
      <c r="F139" s="8">
        <v>846182</v>
      </c>
    </row>
    <row r="140" spans="1:6" x14ac:dyDescent="0.25">
      <c r="A140" s="28"/>
      <c r="B140" s="28"/>
      <c r="C140" s="27"/>
      <c r="D140" s="6" t="s">
        <v>47</v>
      </c>
      <c r="E140" s="8"/>
      <c r="F140" s="8">
        <v>100220</v>
      </c>
    </row>
    <row r="141" spans="1:6" x14ac:dyDescent="0.25">
      <c r="A141" s="28"/>
      <c r="B141" s="28"/>
      <c r="C141" s="27"/>
      <c r="D141" s="6" t="s">
        <v>66</v>
      </c>
      <c r="E141" s="8"/>
      <c r="F141" s="8">
        <v>180808</v>
      </c>
    </row>
    <row r="142" spans="1:6" x14ac:dyDescent="0.25">
      <c r="A142" s="28"/>
      <c r="B142" s="28"/>
      <c r="C142" s="27"/>
      <c r="D142" s="6" t="s">
        <v>58</v>
      </c>
      <c r="E142" s="8"/>
      <c r="F142" s="8">
        <v>193755</v>
      </c>
    </row>
    <row r="143" spans="1:6" x14ac:dyDescent="0.25">
      <c r="A143" s="28"/>
      <c r="B143" s="28"/>
      <c r="C143" s="27"/>
      <c r="D143" s="6" t="s">
        <v>60</v>
      </c>
      <c r="E143" s="8"/>
      <c r="F143" s="8">
        <v>650410</v>
      </c>
    </row>
    <row r="144" spans="1:6" x14ac:dyDescent="0.25">
      <c r="A144" s="5" t="s">
        <v>114</v>
      </c>
      <c r="B144" s="5"/>
      <c r="C144" s="5"/>
      <c r="D144" s="5"/>
      <c r="E144" s="49">
        <f>SUM(E132:E143)</f>
        <v>2108875</v>
      </c>
      <c r="F144" s="49">
        <f>SUM(F132:F143)</f>
        <v>2108875</v>
      </c>
    </row>
    <row r="145" spans="1:6" x14ac:dyDescent="0.25">
      <c r="A145" s="28">
        <v>7910265</v>
      </c>
      <c r="B145" s="28" t="s">
        <v>115</v>
      </c>
      <c r="C145" s="27" t="s">
        <v>116</v>
      </c>
      <c r="D145" s="6" t="s">
        <v>18</v>
      </c>
      <c r="E145" s="8"/>
      <c r="F145" s="8">
        <v>2000000</v>
      </c>
    </row>
    <row r="146" spans="1:6" x14ac:dyDescent="0.25">
      <c r="A146" s="28"/>
      <c r="B146" s="28"/>
      <c r="C146" s="27"/>
      <c r="D146" s="6" t="s">
        <v>87</v>
      </c>
      <c r="E146" s="8">
        <v>2000000</v>
      </c>
      <c r="F146" s="8"/>
    </row>
    <row r="147" spans="1:6" x14ac:dyDescent="0.25">
      <c r="A147" s="5" t="s">
        <v>117</v>
      </c>
      <c r="B147" s="5"/>
      <c r="C147" s="5"/>
      <c r="D147" s="5"/>
      <c r="E147" s="49">
        <f>SUM(E145:E146)</f>
        <v>2000000</v>
      </c>
      <c r="F147" s="49">
        <f>SUM(F145:F146)</f>
        <v>2000000</v>
      </c>
    </row>
    <row r="148" spans="1:6" x14ac:dyDescent="0.25">
      <c r="A148" s="28">
        <v>7910677</v>
      </c>
      <c r="B148" s="28" t="s">
        <v>118</v>
      </c>
      <c r="C148" s="27" t="s">
        <v>119</v>
      </c>
      <c r="D148" s="6" t="s">
        <v>9</v>
      </c>
      <c r="E148" s="8">
        <v>3246206</v>
      </c>
      <c r="F148" s="8"/>
    </row>
    <row r="149" spans="1:6" x14ac:dyDescent="0.25">
      <c r="A149" s="28"/>
      <c r="B149" s="28"/>
      <c r="C149" s="27"/>
      <c r="D149" s="6" t="s">
        <v>45</v>
      </c>
      <c r="E149" s="8"/>
      <c r="F149" s="8">
        <v>450000</v>
      </c>
    </row>
    <row r="150" spans="1:6" x14ac:dyDescent="0.25">
      <c r="A150" s="28"/>
      <c r="B150" s="28"/>
      <c r="C150" s="27"/>
      <c r="D150" s="6" t="s">
        <v>120</v>
      </c>
      <c r="E150" s="8"/>
      <c r="F150" s="8">
        <v>675000</v>
      </c>
    </row>
    <row r="151" spans="1:6" x14ac:dyDescent="0.25">
      <c r="A151" s="28"/>
      <c r="B151" s="28"/>
      <c r="C151" s="27"/>
      <c r="D151" s="6" t="s">
        <v>10</v>
      </c>
      <c r="E151" s="8"/>
      <c r="F151" s="8">
        <v>2054126</v>
      </c>
    </row>
    <row r="152" spans="1:6" x14ac:dyDescent="0.25">
      <c r="A152" s="28"/>
      <c r="B152" s="28"/>
      <c r="C152" s="27"/>
      <c r="D152" s="6" t="s">
        <v>121</v>
      </c>
      <c r="E152" s="8"/>
      <c r="F152" s="8">
        <v>67080</v>
      </c>
    </row>
    <row r="153" spans="1:6" x14ac:dyDescent="0.25">
      <c r="A153" s="5" t="s">
        <v>122</v>
      </c>
      <c r="B153" s="5"/>
      <c r="C153" s="5"/>
      <c r="D153" s="5"/>
      <c r="E153" s="49">
        <f>SUM(E148:E152)</f>
        <v>3246206</v>
      </c>
      <c r="F153" s="49">
        <f>SUM(F148:F152)</f>
        <v>3246206</v>
      </c>
    </row>
    <row r="154" spans="1:6" x14ac:dyDescent="0.25">
      <c r="A154" s="28">
        <v>7911252</v>
      </c>
      <c r="B154" s="28" t="s">
        <v>123</v>
      </c>
      <c r="C154" s="27" t="s">
        <v>124</v>
      </c>
      <c r="D154" s="6" t="s">
        <v>125</v>
      </c>
      <c r="E154" s="8">
        <v>65280</v>
      </c>
      <c r="F154" s="8"/>
    </row>
    <row r="155" spans="1:6" x14ac:dyDescent="0.25">
      <c r="A155" s="28"/>
      <c r="B155" s="28"/>
      <c r="C155" s="27"/>
      <c r="D155" s="6" t="s">
        <v>121</v>
      </c>
      <c r="E155" s="8"/>
      <c r="F155" s="8">
        <v>65280</v>
      </c>
    </row>
    <row r="156" spans="1:6" x14ac:dyDescent="0.25">
      <c r="A156" s="5" t="s">
        <v>126</v>
      </c>
      <c r="B156" s="5"/>
      <c r="C156" s="5"/>
      <c r="D156" s="5"/>
      <c r="E156" s="49">
        <f>SUM(E154:E155)</f>
        <v>65280</v>
      </c>
      <c r="F156" s="49">
        <f>SUM(F154:F155)</f>
        <v>65280</v>
      </c>
    </row>
    <row r="157" spans="1:6" x14ac:dyDescent="0.25">
      <c r="A157" s="28">
        <v>7910739</v>
      </c>
      <c r="B157" s="28" t="s">
        <v>80</v>
      </c>
      <c r="C157" s="27" t="s">
        <v>81</v>
      </c>
      <c r="D157" s="6" t="s">
        <v>45</v>
      </c>
      <c r="E157" s="8"/>
      <c r="F157" s="8">
        <v>80000</v>
      </c>
    </row>
    <row r="158" spans="1:6" x14ac:dyDescent="0.25">
      <c r="A158" s="28"/>
      <c r="B158" s="28"/>
      <c r="C158" s="27"/>
      <c r="D158" s="6" t="s">
        <v>54</v>
      </c>
      <c r="E158" s="8">
        <v>80000</v>
      </c>
      <c r="F158" s="8"/>
    </row>
    <row r="159" spans="1:6" x14ac:dyDescent="0.25">
      <c r="A159" s="5" t="s">
        <v>127</v>
      </c>
      <c r="B159" s="5"/>
      <c r="C159" s="5"/>
      <c r="D159" s="5"/>
      <c r="E159" s="49">
        <f>SUM(E157:E158)</f>
        <v>80000</v>
      </c>
      <c r="F159" s="49">
        <f>SUM(F157:F158)</f>
        <v>80000</v>
      </c>
    </row>
    <row r="160" spans="1:6" x14ac:dyDescent="0.25">
      <c r="A160" s="28">
        <v>7894149</v>
      </c>
      <c r="B160" s="51" t="s">
        <v>34</v>
      </c>
      <c r="C160" s="27" t="s">
        <v>35</v>
      </c>
      <c r="D160" s="6" t="s">
        <v>54</v>
      </c>
      <c r="E160" s="8">
        <v>30000</v>
      </c>
      <c r="F160" s="8"/>
    </row>
    <row r="161" spans="1:6" x14ac:dyDescent="0.25">
      <c r="A161" s="28"/>
      <c r="B161" s="51"/>
      <c r="C161" s="27"/>
      <c r="D161" s="6" t="s">
        <v>68</v>
      </c>
      <c r="E161" s="8">
        <v>381766</v>
      </c>
      <c r="F161" s="8"/>
    </row>
    <row r="162" spans="1:6" x14ac:dyDescent="0.25">
      <c r="A162" s="28"/>
      <c r="B162" s="51"/>
      <c r="C162" s="27"/>
      <c r="D162" s="6" t="s">
        <v>47</v>
      </c>
      <c r="E162" s="8">
        <v>34740</v>
      </c>
      <c r="F162" s="8"/>
    </row>
    <row r="163" spans="1:6" x14ac:dyDescent="0.25">
      <c r="A163" s="28"/>
      <c r="B163" s="51"/>
      <c r="C163" s="27"/>
      <c r="D163" s="6" t="s">
        <v>66</v>
      </c>
      <c r="E163" s="8">
        <v>81574</v>
      </c>
      <c r="F163" s="8"/>
    </row>
    <row r="164" spans="1:6" x14ac:dyDescent="0.25">
      <c r="A164" s="28"/>
      <c r="B164" s="51"/>
      <c r="C164" s="27"/>
      <c r="D164" s="6" t="s">
        <v>40</v>
      </c>
      <c r="E164" s="8">
        <v>250000</v>
      </c>
      <c r="F164" s="8"/>
    </row>
    <row r="165" spans="1:6" x14ac:dyDescent="0.25">
      <c r="A165" s="28"/>
      <c r="B165" s="51"/>
      <c r="C165" s="27"/>
      <c r="D165" s="6" t="s">
        <v>58</v>
      </c>
      <c r="E165" s="8">
        <v>87415</v>
      </c>
      <c r="F165" s="8"/>
    </row>
    <row r="166" spans="1:6" x14ac:dyDescent="0.25">
      <c r="A166" s="28"/>
      <c r="B166" s="51"/>
      <c r="C166" s="27"/>
      <c r="D166" s="6" t="s">
        <v>60</v>
      </c>
      <c r="E166" s="8">
        <v>293441</v>
      </c>
      <c r="F166" s="8"/>
    </row>
    <row r="167" spans="1:6" x14ac:dyDescent="0.25">
      <c r="A167" s="28"/>
      <c r="B167" s="28" t="s">
        <v>128</v>
      </c>
      <c r="C167" s="27" t="s">
        <v>129</v>
      </c>
      <c r="D167" s="6" t="s">
        <v>54</v>
      </c>
      <c r="E167" s="8"/>
      <c r="F167" s="8">
        <v>30000</v>
      </c>
    </row>
    <row r="168" spans="1:6" x14ac:dyDescent="0.25">
      <c r="A168" s="28"/>
      <c r="B168" s="28"/>
      <c r="C168" s="27"/>
      <c r="D168" s="6" t="s">
        <v>68</v>
      </c>
      <c r="E168" s="8"/>
      <c r="F168" s="8">
        <v>381766</v>
      </c>
    </row>
    <row r="169" spans="1:6" x14ac:dyDescent="0.25">
      <c r="A169" s="28"/>
      <c r="B169" s="28"/>
      <c r="C169" s="27"/>
      <c r="D169" s="6" t="s">
        <v>47</v>
      </c>
      <c r="E169" s="8"/>
      <c r="F169" s="8">
        <v>34740</v>
      </c>
    </row>
    <row r="170" spans="1:6" x14ac:dyDescent="0.25">
      <c r="A170" s="28"/>
      <c r="B170" s="28"/>
      <c r="C170" s="27"/>
      <c r="D170" s="6" t="s">
        <v>66</v>
      </c>
      <c r="E170" s="8"/>
      <c r="F170" s="8">
        <v>81574</v>
      </c>
    </row>
    <row r="171" spans="1:6" x14ac:dyDescent="0.25">
      <c r="A171" s="28"/>
      <c r="B171" s="28"/>
      <c r="C171" s="27"/>
      <c r="D171" s="6" t="s">
        <v>40</v>
      </c>
      <c r="E171" s="8"/>
      <c r="F171" s="8">
        <v>250000</v>
      </c>
    </row>
    <row r="172" spans="1:6" x14ac:dyDescent="0.25">
      <c r="A172" s="28"/>
      <c r="B172" s="28"/>
      <c r="C172" s="27"/>
      <c r="D172" s="6" t="s">
        <v>58</v>
      </c>
      <c r="E172" s="8"/>
      <c r="F172" s="8">
        <v>87415</v>
      </c>
    </row>
    <row r="173" spans="1:6" x14ac:dyDescent="0.25">
      <c r="A173" s="28"/>
      <c r="B173" s="28"/>
      <c r="C173" s="27"/>
      <c r="D173" s="6" t="s">
        <v>60</v>
      </c>
      <c r="E173" s="8"/>
      <c r="F173" s="8">
        <v>293441</v>
      </c>
    </row>
    <row r="174" spans="1:6" x14ac:dyDescent="0.25">
      <c r="A174" s="5" t="s">
        <v>130</v>
      </c>
      <c r="B174" s="5"/>
      <c r="C174" s="5"/>
      <c r="D174" s="5"/>
      <c r="E174" s="49">
        <f>SUM(E160:E173)</f>
        <v>1158936</v>
      </c>
      <c r="F174" s="49">
        <f>SUM(F160:F173)</f>
        <v>1158936</v>
      </c>
    </row>
    <row r="175" spans="1:6" x14ac:dyDescent="0.25">
      <c r="A175" s="28">
        <v>7894857</v>
      </c>
      <c r="B175" s="28" t="s">
        <v>34</v>
      </c>
      <c r="C175" s="27" t="s">
        <v>35</v>
      </c>
      <c r="D175" s="6" t="s">
        <v>54</v>
      </c>
      <c r="E175" s="8">
        <v>75000</v>
      </c>
      <c r="F175" s="8"/>
    </row>
    <row r="176" spans="1:6" x14ac:dyDescent="0.25">
      <c r="A176" s="28"/>
      <c r="B176" s="28"/>
      <c r="C176" s="27"/>
      <c r="D176" s="6" t="s">
        <v>47</v>
      </c>
      <c r="E176" s="8">
        <v>50110</v>
      </c>
      <c r="F176" s="8"/>
    </row>
    <row r="177" spans="1:6" x14ac:dyDescent="0.25">
      <c r="A177" s="28"/>
      <c r="B177" s="28" t="s">
        <v>131</v>
      </c>
      <c r="C177" s="27" t="s">
        <v>132</v>
      </c>
      <c r="D177" s="6" t="s">
        <v>54</v>
      </c>
      <c r="E177" s="8"/>
      <c r="F177" s="8">
        <v>75000</v>
      </c>
    </row>
    <row r="178" spans="1:6" x14ac:dyDescent="0.25">
      <c r="A178" s="28"/>
      <c r="B178" s="28"/>
      <c r="C178" s="27"/>
      <c r="D178" s="6" t="s">
        <v>47</v>
      </c>
      <c r="E178" s="8"/>
      <c r="F178" s="8">
        <v>50110</v>
      </c>
    </row>
    <row r="179" spans="1:6" x14ac:dyDescent="0.25">
      <c r="A179" s="5" t="s">
        <v>133</v>
      </c>
      <c r="B179" s="5"/>
      <c r="C179" s="5"/>
      <c r="D179" s="5"/>
      <c r="E179" s="49">
        <f>SUM(E175:E178)</f>
        <v>125110</v>
      </c>
      <c r="F179" s="49">
        <f>SUM(F175:F178)</f>
        <v>125110</v>
      </c>
    </row>
    <row r="180" spans="1:6" x14ac:dyDescent="0.25">
      <c r="A180" s="28">
        <v>7927102</v>
      </c>
      <c r="B180" s="28" t="s">
        <v>134</v>
      </c>
      <c r="C180" s="27" t="s">
        <v>135</v>
      </c>
      <c r="D180" s="6" t="s">
        <v>40</v>
      </c>
      <c r="E180" s="8"/>
      <c r="F180" s="8">
        <v>250000</v>
      </c>
    </row>
    <row r="181" spans="1:6" x14ac:dyDescent="0.25">
      <c r="A181" s="28"/>
      <c r="B181" s="28"/>
      <c r="C181" s="27"/>
      <c r="D181" s="6" t="s">
        <v>82</v>
      </c>
      <c r="E181" s="8">
        <v>250000</v>
      </c>
      <c r="F181" s="8"/>
    </row>
    <row r="182" spans="1:6" x14ac:dyDescent="0.25">
      <c r="A182" s="5" t="s">
        <v>136</v>
      </c>
      <c r="B182" s="5"/>
      <c r="C182" s="5"/>
      <c r="D182" s="5"/>
      <c r="E182" s="49">
        <f>SUM(E180:E181)</f>
        <v>250000</v>
      </c>
      <c r="F182" s="49">
        <f>SUM(F180:F181)</f>
        <v>250000</v>
      </c>
    </row>
    <row r="183" spans="1:6" x14ac:dyDescent="0.25">
      <c r="A183" s="28">
        <v>7911077</v>
      </c>
      <c r="B183" s="28" t="s">
        <v>137</v>
      </c>
      <c r="C183" s="27" t="s">
        <v>138</v>
      </c>
      <c r="D183" s="6" t="s">
        <v>9</v>
      </c>
      <c r="E183" s="8"/>
      <c r="F183" s="8">
        <v>6501948</v>
      </c>
    </row>
    <row r="184" spans="1:6" x14ac:dyDescent="0.25">
      <c r="A184" s="28"/>
      <c r="B184" s="28"/>
      <c r="C184" s="27"/>
      <c r="D184" s="6" t="s">
        <v>77</v>
      </c>
      <c r="E184" s="8">
        <v>6501948</v>
      </c>
      <c r="F184" s="8"/>
    </row>
    <row r="185" spans="1:6" x14ac:dyDescent="0.25">
      <c r="A185" s="5" t="s">
        <v>139</v>
      </c>
      <c r="B185" s="5"/>
      <c r="C185" s="5"/>
      <c r="D185" s="5"/>
      <c r="E185" s="49">
        <f>SUM(E183:E184)</f>
        <v>6501948</v>
      </c>
      <c r="F185" s="49">
        <f>SUM(F183:F184)</f>
        <v>6501948</v>
      </c>
    </row>
    <row r="186" spans="1:6" x14ac:dyDescent="0.25">
      <c r="A186" s="28">
        <v>7894994</v>
      </c>
      <c r="B186" s="28" t="s">
        <v>34</v>
      </c>
      <c r="C186" s="27" t="s">
        <v>35</v>
      </c>
      <c r="D186" s="6" t="s">
        <v>54</v>
      </c>
      <c r="E186" s="8">
        <v>42500</v>
      </c>
      <c r="F186" s="8"/>
    </row>
    <row r="187" spans="1:6" x14ac:dyDescent="0.25">
      <c r="A187" s="28"/>
      <c r="B187" s="28"/>
      <c r="C187" s="27"/>
      <c r="D187" s="6" t="s">
        <v>47</v>
      </c>
      <c r="E187" s="8">
        <v>26055</v>
      </c>
      <c r="F187" s="8"/>
    </row>
    <row r="188" spans="1:6" x14ac:dyDescent="0.25">
      <c r="A188" s="28"/>
      <c r="B188" s="52" t="s">
        <v>140</v>
      </c>
      <c r="C188" s="27" t="s">
        <v>141</v>
      </c>
      <c r="D188" s="6" t="s">
        <v>54</v>
      </c>
      <c r="E188" s="8"/>
      <c r="F188" s="8">
        <v>42500</v>
      </c>
    </row>
    <row r="189" spans="1:6" x14ac:dyDescent="0.25">
      <c r="A189" s="28"/>
      <c r="B189" s="52"/>
      <c r="C189" s="27"/>
      <c r="D189" s="6" t="s">
        <v>47</v>
      </c>
      <c r="E189" s="8"/>
      <c r="F189" s="8">
        <v>26055</v>
      </c>
    </row>
    <row r="190" spans="1:6" x14ac:dyDescent="0.25">
      <c r="A190" s="5" t="s">
        <v>142</v>
      </c>
      <c r="B190" s="5"/>
      <c r="C190" s="5"/>
      <c r="D190" s="5"/>
      <c r="E190" s="49">
        <f>SUM(E186:E189)</f>
        <v>68555</v>
      </c>
      <c r="F190" s="49">
        <f>SUM(F186:F189)</f>
        <v>68555</v>
      </c>
    </row>
    <row r="191" spans="1:6" x14ac:dyDescent="0.25">
      <c r="A191" s="28">
        <v>7893149</v>
      </c>
      <c r="B191" s="28" t="s">
        <v>143</v>
      </c>
      <c r="C191" s="27" t="s">
        <v>144</v>
      </c>
      <c r="D191" s="6" t="s">
        <v>9</v>
      </c>
      <c r="E191" s="8"/>
      <c r="F191" s="8">
        <v>484800</v>
      </c>
    </row>
    <row r="192" spans="1:6" x14ac:dyDescent="0.25">
      <c r="A192" s="28"/>
      <c r="B192" s="28"/>
      <c r="C192" s="27"/>
      <c r="D192" s="6" t="s">
        <v>77</v>
      </c>
      <c r="E192" s="8">
        <v>484800</v>
      </c>
      <c r="F192" s="8"/>
    </row>
    <row r="193" spans="1:6" x14ac:dyDescent="0.25">
      <c r="A193" s="5" t="s">
        <v>145</v>
      </c>
      <c r="B193" s="5"/>
      <c r="C193" s="5"/>
      <c r="D193" s="5"/>
      <c r="E193" s="49">
        <f>SUM(E191:E192)</f>
        <v>484800</v>
      </c>
      <c r="F193" s="49">
        <f>SUM(F191:F192)</f>
        <v>484800</v>
      </c>
    </row>
    <row r="194" spans="1:6" x14ac:dyDescent="0.25">
      <c r="A194" s="28">
        <v>7907293</v>
      </c>
      <c r="B194" s="5" t="s">
        <v>146</v>
      </c>
      <c r="C194" s="6" t="s">
        <v>147</v>
      </c>
      <c r="D194" s="6" t="s">
        <v>22</v>
      </c>
      <c r="E194" s="8"/>
      <c r="F194" s="8">
        <v>281685</v>
      </c>
    </row>
    <row r="195" spans="1:6" x14ac:dyDescent="0.25">
      <c r="A195" s="28"/>
      <c r="B195" s="5" t="s">
        <v>148</v>
      </c>
      <c r="C195" s="6" t="s">
        <v>149</v>
      </c>
      <c r="D195" s="6" t="s">
        <v>150</v>
      </c>
      <c r="E195" s="8">
        <v>16657845</v>
      </c>
      <c r="F195" s="8"/>
    </row>
    <row r="196" spans="1:6" x14ac:dyDescent="0.25">
      <c r="A196" s="28"/>
      <c r="B196" s="5" t="s">
        <v>151</v>
      </c>
      <c r="C196" s="6" t="s">
        <v>152</v>
      </c>
      <c r="D196" s="6" t="s">
        <v>22</v>
      </c>
      <c r="E196" s="8"/>
      <c r="F196" s="8">
        <v>10441950</v>
      </c>
    </row>
    <row r="197" spans="1:6" x14ac:dyDescent="0.25">
      <c r="A197" s="28"/>
      <c r="B197" s="5" t="s">
        <v>153</v>
      </c>
      <c r="C197" s="6" t="s">
        <v>154</v>
      </c>
      <c r="D197" s="6" t="s">
        <v>22</v>
      </c>
      <c r="E197" s="8"/>
      <c r="F197" s="8">
        <v>5934210</v>
      </c>
    </row>
    <row r="198" spans="1:6" x14ac:dyDescent="0.25">
      <c r="A198" s="5" t="s">
        <v>155</v>
      </c>
      <c r="B198" s="5"/>
      <c r="C198" s="5"/>
      <c r="D198" s="5"/>
      <c r="E198" s="49">
        <f>SUM(E194:E197)</f>
        <v>16657845</v>
      </c>
      <c r="F198" s="49">
        <f>SUM(F194:F197)</f>
        <v>16657845</v>
      </c>
    </row>
    <row r="199" spans="1:6" x14ac:dyDescent="0.25">
      <c r="A199" s="28">
        <v>7908030</v>
      </c>
      <c r="B199" s="28" t="s">
        <v>156</v>
      </c>
      <c r="C199" s="27" t="s">
        <v>157</v>
      </c>
      <c r="D199" s="6" t="s">
        <v>9</v>
      </c>
      <c r="E199" s="8"/>
      <c r="F199" s="8">
        <v>191000</v>
      </c>
    </row>
    <row r="200" spans="1:6" x14ac:dyDescent="0.25">
      <c r="A200" s="28"/>
      <c r="B200" s="28"/>
      <c r="C200" s="27"/>
      <c r="D200" s="6" t="s">
        <v>87</v>
      </c>
      <c r="E200" s="8">
        <v>191000</v>
      </c>
      <c r="F200" s="8"/>
    </row>
    <row r="201" spans="1:6" x14ac:dyDescent="0.25">
      <c r="A201" s="5" t="s">
        <v>158</v>
      </c>
      <c r="B201" s="5"/>
      <c r="C201" s="5"/>
      <c r="D201" s="5"/>
      <c r="E201" s="49">
        <f>SUM(E199:E200)</f>
        <v>191000</v>
      </c>
      <c r="F201" s="49">
        <f>SUM(F199:F200)</f>
        <v>191000</v>
      </c>
    </row>
    <row r="202" spans="1:6" x14ac:dyDescent="0.25">
      <c r="A202" s="28">
        <v>7907884</v>
      </c>
      <c r="B202" s="28" t="s">
        <v>151</v>
      </c>
      <c r="C202" s="27" t="s">
        <v>152</v>
      </c>
      <c r="D202" s="6" t="s">
        <v>22</v>
      </c>
      <c r="E202" s="8"/>
      <c r="F202" s="8">
        <v>2925450</v>
      </c>
    </row>
    <row r="203" spans="1:6" x14ac:dyDescent="0.25">
      <c r="A203" s="28"/>
      <c r="B203" s="28"/>
      <c r="C203" s="27"/>
      <c r="D203" s="6" t="s">
        <v>77</v>
      </c>
      <c r="E203" s="8">
        <v>1462725</v>
      </c>
      <c r="F203" s="8"/>
    </row>
    <row r="204" spans="1:6" x14ac:dyDescent="0.25">
      <c r="A204" s="28"/>
      <c r="B204" s="28"/>
      <c r="C204" s="27"/>
      <c r="D204" s="6" t="s">
        <v>150</v>
      </c>
      <c r="E204" s="8">
        <v>1462725</v>
      </c>
      <c r="F204" s="8"/>
    </row>
    <row r="205" spans="1:6" x14ac:dyDescent="0.25">
      <c r="A205" s="5" t="s">
        <v>159</v>
      </c>
      <c r="B205" s="5"/>
      <c r="C205" s="5"/>
      <c r="D205" s="5"/>
      <c r="E205" s="49">
        <f>SUM(E202:E204)</f>
        <v>2925450</v>
      </c>
      <c r="F205" s="49">
        <f>SUM(F202:F204)</f>
        <v>2925450</v>
      </c>
    </row>
    <row r="206" spans="1:6" x14ac:dyDescent="0.25">
      <c r="A206" s="28">
        <v>7927055</v>
      </c>
      <c r="B206" s="28" t="s">
        <v>134</v>
      </c>
      <c r="C206" s="27" t="s">
        <v>135</v>
      </c>
      <c r="D206" s="6" t="s">
        <v>9</v>
      </c>
      <c r="E206" s="8"/>
      <c r="F206" s="8">
        <v>10000000</v>
      </c>
    </row>
    <row r="207" spans="1:6" x14ac:dyDescent="0.25">
      <c r="A207" s="28"/>
      <c r="B207" s="28"/>
      <c r="C207" s="27"/>
      <c r="D207" s="6" t="s">
        <v>77</v>
      </c>
      <c r="E207" s="8">
        <v>10000000</v>
      </c>
      <c r="F207" s="8"/>
    </row>
    <row r="208" spans="1:6" x14ac:dyDescent="0.25">
      <c r="A208" s="5" t="s">
        <v>160</v>
      </c>
      <c r="B208" s="5"/>
      <c r="C208" s="5"/>
      <c r="D208" s="5"/>
      <c r="E208" s="49">
        <f>SUM(E206:E207)</f>
        <v>10000000</v>
      </c>
      <c r="F208" s="49">
        <f>SUM(F206:F207)</f>
        <v>10000000</v>
      </c>
    </row>
    <row r="209" spans="1:6" x14ac:dyDescent="0.25">
      <c r="A209" s="28">
        <v>7911082</v>
      </c>
      <c r="B209" s="28" t="s">
        <v>161</v>
      </c>
      <c r="C209" s="27" t="s">
        <v>162</v>
      </c>
      <c r="D209" s="6" t="s">
        <v>44</v>
      </c>
      <c r="E209" s="8"/>
      <c r="F209" s="8">
        <v>300000</v>
      </c>
    </row>
    <row r="210" spans="1:6" x14ac:dyDescent="0.25">
      <c r="A210" s="28"/>
      <c r="B210" s="28"/>
      <c r="C210" s="27"/>
      <c r="D210" s="6" t="s">
        <v>45</v>
      </c>
      <c r="E210" s="8">
        <v>300000</v>
      </c>
      <c r="F210" s="8"/>
    </row>
    <row r="211" spans="1:6" x14ac:dyDescent="0.25">
      <c r="A211" s="5" t="s">
        <v>163</v>
      </c>
      <c r="B211" s="5"/>
      <c r="C211" s="5"/>
      <c r="D211" s="5"/>
      <c r="E211" s="49">
        <f>SUM(E209:E210)</f>
        <v>300000</v>
      </c>
      <c r="F211" s="49">
        <f>SUM(F209:F210)</f>
        <v>300000</v>
      </c>
    </row>
    <row r="212" spans="1:6" x14ac:dyDescent="0.25">
      <c r="A212" s="28">
        <v>7907368</v>
      </c>
      <c r="B212" s="28" t="s">
        <v>42</v>
      </c>
      <c r="C212" s="27" t="s">
        <v>43</v>
      </c>
      <c r="D212" s="6" t="s">
        <v>44</v>
      </c>
      <c r="E212" s="8"/>
      <c r="F212" s="8">
        <v>250000</v>
      </c>
    </row>
    <row r="213" spans="1:6" x14ac:dyDescent="0.25">
      <c r="A213" s="28"/>
      <c r="B213" s="28"/>
      <c r="C213" s="27"/>
      <c r="D213" s="6" t="s">
        <v>45</v>
      </c>
      <c r="E213" s="8">
        <v>250000</v>
      </c>
      <c r="F213" s="8"/>
    </row>
    <row r="214" spans="1:6" x14ac:dyDescent="0.25">
      <c r="A214" s="5" t="s">
        <v>164</v>
      </c>
      <c r="B214" s="5"/>
      <c r="C214" s="5"/>
      <c r="D214" s="5"/>
      <c r="E214" s="49">
        <f>SUM(E212:E213)</f>
        <v>250000</v>
      </c>
      <c r="F214" s="49">
        <f>SUM(F212:F213)</f>
        <v>250000</v>
      </c>
    </row>
    <row r="215" spans="1:6" x14ac:dyDescent="0.25">
      <c r="A215" s="50">
        <v>7908157</v>
      </c>
      <c r="B215" s="28" t="s">
        <v>165</v>
      </c>
      <c r="C215" s="27" t="s">
        <v>166</v>
      </c>
      <c r="D215" s="6" t="s">
        <v>44</v>
      </c>
      <c r="E215" s="8"/>
      <c r="F215" s="8">
        <v>100000</v>
      </c>
    </row>
    <row r="216" spans="1:6" x14ac:dyDescent="0.25">
      <c r="A216" s="50"/>
      <c r="B216" s="28"/>
      <c r="C216" s="27"/>
      <c r="D216" s="6" t="s">
        <v>87</v>
      </c>
      <c r="E216" s="8">
        <v>300000</v>
      </c>
      <c r="F216" s="8"/>
    </row>
    <row r="217" spans="1:6" x14ac:dyDescent="0.25">
      <c r="A217" s="50"/>
      <c r="B217" s="28"/>
      <c r="C217" s="27"/>
      <c r="D217" s="6" t="s">
        <v>167</v>
      </c>
      <c r="E217" s="8"/>
      <c r="F217" s="8">
        <v>200000</v>
      </c>
    </row>
    <row r="218" spans="1:6" x14ac:dyDescent="0.25">
      <c r="A218" s="5" t="s">
        <v>168</v>
      </c>
      <c r="B218" s="5"/>
      <c r="C218" s="5"/>
      <c r="D218" s="5"/>
      <c r="E218" s="49">
        <f>SUM(E215:E217)</f>
        <v>300000</v>
      </c>
      <c r="F218" s="49">
        <f>SUM(F215:F217)</f>
        <v>300000</v>
      </c>
    </row>
    <row r="219" spans="1:6" x14ac:dyDescent="0.25">
      <c r="A219" s="28">
        <v>7918872</v>
      </c>
      <c r="B219" s="39" t="s">
        <v>151</v>
      </c>
      <c r="C219" s="27" t="s">
        <v>152</v>
      </c>
      <c r="D219" s="6" t="s">
        <v>22</v>
      </c>
      <c r="E219" s="8"/>
      <c r="F219" s="8">
        <v>1050000</v>
      </c>
    </row>
    <row r="220" spans="1:6" x14ac:dyDescent="0.25">
      <c r="A220" s="28"/>
      <c r="B220" s="39"/>
      <c r="C220" s="27"/>
      <c r="D220" s="6" t="s">
        <v>87</v>
      </c>
      <c r="E220" s="8">
        <v>1050000</v>
      </c>
      <c r="F220" s="8"/>
    </row>
    <row r="221" spans="1:6" x14ac:dyDescent="0.25">
      <c r="A221" s="5" t="s">
        <v>169</v>
      </c>
      <c r="B221" s="5"/>
      <c r="C221" s="5"/>
      <c r="D221" s="5"/>
      <c r="E221" s="49">
        <f>SUM(E219:E220)</f>
        <v>1050000</v>
      </c>
      <c r="F221" s="49">
        <f>SUM(F219:F220)</f>
        <v>1050000</v>
      </c>
    </row>
    <row r="222" spans="1:6" x14ac:dyDescent="0.25">
      <c r="A222" s="28">
        <v>7927031</v>
      </c>
      <c r="B222" s="28" t="s">
        <v>170</v>
      </c>
      <c r="C222" s="27" t="s">
        <v>171</v>
      </c>
      <c r="D222" s="6" t="s">
        <v>172</v>
      </c>
      <c r="E222" s="8">
        <v>35000</v>
      </c>
      <c r="F222" s="8"/>
    </row>
    <row r="223" spans="1:6" x14ac:dyDescent="0.25">
      <c r="A223" s="28"/>
      <c r="B223" s="28"/>
      <c r="C223" s="27"/>
      <c r="D223" s="6" t="s">
        <v>82</v>
      </c>
      <c r="E223" s="8">
        <v>90000</v>
      </c>
      <c r="F223" s="8"/>
    </row>
    <row r="224" spans="1:6" x14ac:dyDescent="0.25">
      <c r="A224" s="28"/>
      <c r="B224" s="28"/>
      <c r="C224" s="27"/>
      <c r="D224" s="6" t="s">
        <v>173</v>
      </c>
      <c r="E224" s="8"/>
      <c r="F224" s="8">
        <v>125000</v>
      </c>
    </row>
    <row r="225" spans="1:6" x14ac:dyDescent="0.25">
      <c r="A225" s="5" t="s">
        <v>174</v>
      </c>
      <c r="B225" s="5"/>
      <c r="C225" s="5"/>
      <c r="D225" s="5"/>
      <c r="E225" s="49">
        <f>SUM(E222:E224)</f>
        <v>125000</v>
      </c>
      <c r="F225" s="49">
        <f>SUM(F222:F224)</f>
        <v>125000</v>
      </c>
    </row>
    <row r="226" spans="1:6" x14ac:dyDescent="0.25">
      <c r="A226" s="28">
        <v>7911242</v>
      </c>
      <c r="B226" s="28" t="s">
        <v>175</v>
      </c>
      <c r="C226" s="27" t="s">
        <v>176</v>
      </c>
      <c r="D226" s="6" t="s">
        <v>177</v>
      </c>
      <c r="E226" s="8"/>
      <c r="F226" s="8">
        <v>2600</v>
      </c>
    </row>
    <row r="227" spans="1:6" x14ac:dyDescent="0.25">
      <c r="A227" s="28"/>
      <c r="B227" s="28"/>
      <c r="C227" s="27"/>
      <c r="D227" s="6" t="s">
        <v>178</v>
      </c>
      <c r="E227" s="8"/>
      <c r="F227" s="8">
        <v>2073023</v>
      </c>
    </row>
    <row r="228" spans="1:6" x14ac:dyDescent="0.25">
      <c r="A228" s="28"/>
      <c r="B228" s="28"/>
      <c r="C228" s="27"/>
      <c r="D228" s="6" t="s">
        <v>179</v>
      </c>
      <c r="E228" s="8">
        <v>2075623</v>
      </c>
      <c r="F228" s="8"/>
    </row>
    <row r="229" spans="1:6" x14ac:dyDescent="0.25">
      <c r="A229" s="5" t="s">
        <v>180</v>
      </c>
      <c r="B229" s="5"/>
      <c r="C229" s="5"/>
      <c r="D229" s="5"/>
      <c r="E229" s="49">
        <f>SUM(E226:E228)</f>
        <v>2075623</v>
      </c>
      <c r="F229" s="49">
        <f>SUM(F226:F228)</f>
        <v>2075623</v>
      </c>
    </row>
    <row r="230" spans="1:6" x14ac:dyDescent="0.25">
      <c r="A230" s="28">
        <v>7926037</v>
      </c>
      <c r="B230" s="5" t="s">
        <v>181</v>
      </c>
      <c r="C230" s="6" t="s">
        <v>182</v>
      </c>
      <c r="D230" s="6" t="s">
        <v>183</v>
      </c>
      <c r="E230" s="8"/>
      <c r="F230" s="8">
        <v>1579020</v>
      </c>
    </row>
    <row r="231" spans="1:6" x14ac:dyDescent="0.25">
      <c r="A231" s="28"/>
      <c r="B231" s="5" t="s">
        <v>184</v>
      </c>
      <c r="C231" s="6" t="s">
        <v>185</v>
      </c>
      <c r="D231" s="6" t="s">
        <v>183</v>
      </c>
      <c r="E231" s="8"/>
      <c r="F231" s="8">
        <v>4946490</v>
      </c>
    </row>
    <row r="232" spans="1:6" x14ac:dyDescent="0.25">
      <c r="A232" s="28"/>
      <c r="B232" s="5" t="s">
        <v>186</v>
      </c>
      <c r="C232" s="6" t="s">
        <v>187</v>
      </c>
      <c r="D232" s="6" t="s">
        <v>44</v>
      </c>
      <c r="E232" s="8"/>
      <c r="F232" s="8">
        <v>346740</v>
      </c>
    </row>
    <row r="233" spans="1:6" x14ac:dyDescent="0.25">
      <c r="A233" s="28"/>
      <c r="B233" s="5" t="s">
        <v>188</v>
      </c>
      <c r="C233" s="6" t="s">
        <v>189</v>
      </c>
      <c r="D233" s="6" t="s">
        <v>45</v>
      </c>
      <c r="E233" s="8">
        <v>7030098</v>
      </c>
      <c r="F233" s="8"/>
    </row>
    <row r="234" spans="1:6" x14ac:dyDescent="0.25">
      <c r="A234" s="28"/>
      <c r="B234" s="5" t="s">
        <v>190</v>
      </c>
      <c r="C234" s="6" t="s">
        <v>191</v>
      </c>
      <c r="D234" s="6" t="s">
        <v>44</v>
      </c>
      <c r="E234" s="8"/>
      <c r="F234" s="8">
        <v>157848</v>
      </c>
    </row>
    <row r="235" spans="1:6" x14ac:dyDescent="0.25">
      <c r="A235" s="5" t="s">
        <v>192</v>
      </c>
      <c r="B235" s="5"/>
      <c r="C235" s="5"/>
      <c r="D235" s="5"/>
      <c r="E235" s="49">
        <f>SUM(E230:E234)</f>
        <v>7030098</v>
      </c>
      <c r="F235" s="49">
        <f>SUM(F230:F234)</f>
        <v>7030098</v>
      </c>
    </row>
    <row r="236" spans="1:6" x14ac:dyDescent="0.25">
      <c r="A236" s="28">
        <v>7911198</v>
      </c>
      <c r="B236" s="28" t="s">
        <v>193</v>
      </c>
      <c r="C236" s="27" t="s">
        <v>194</v>
      </c>
      <c r="D236" s="6" t="s">
        <v>9</v>
      </c>
      <c r="E236" s="8"/>
      <c r="F236" s="8">
        <v>1017600</v>
      </c>
    </row>
    <row r="237" spans="1:6" x14ac:dyDescent="0.25">
      <c r="A237" s="28"/>
      <c r="B237" s="28"/>
      <c r="C237" s="27"/>
      <c r="D237" s="6" t="s">
        <v>77</v>
      </c>
      <c r="E237" s="8">
        <v>1017600</v>
      </c>
      <c r="F237" s="8"/>
    </row>
    <row r="238" spans="1:6" x14ac:dyDescent="0.25">
      <c r="A238" s="5" t="s">
        <v>195</v>
      </c>
      <c r="B238" s="5"/>
      <c r="C238" s="5"/>
      <c r="D238" s="5"/>
      <c r="E238" s="49">
        <f>SUM(E236:E237)</f>
        <v>1017600</v>
      </c>
      <c r="F238" s="49">
        <f>SUM(F236:F237)</f>
        <v>1017600</v>
      </c>
    </row>
    <row r="239" spans="1:6" x14ac:dyDescent="0.25">
      <c r="A239" s="28">
        <v>7927130</v>
      </c>
      <c r="B239" s="28" t="s">
        <v>196</v>
      </c>
      <c r="C239" s="27" t="s">
        <v>197</v>
      </c>
      <c r="D239" s="6" t="s">
        <v>177</v>
      </c>
      <c r="E239" s="8"/>
      <c r="F239" s="8">
        <v>202800</v>
      </c>
    </row>
    <row r="240" spans="1:6" x14ac:dyDescent="0.25">
      <c r="A240" s="28"/>
      <c r="B240" s="28"/>
      <c r="C240" s="27"/>
      <c r="D240" s="6" t="s">
        <v>198</v>
      </c>
      <c r="E240" s="8">
        <v>202800</v>
      </c>
      <c r="F240" s="8"/>
    </row>
    <row r="241" spans="1:6" x14ac:dyDescent="0.25">
      <c r="A241" s="5" t="s">
        <v>199</v>
      </c>
      <c r="B241" s="5"/>
      <c r="C241" s="5"/>
      <c r="D241" s="5"/>
      <c r="E241" s="49">
        <f>SUM(E239:E240)</f>
        <v>202800</v>
      </c>
      <c r="F241" s="49">
        <f>SUM(F239:F240)</f>
        <v>202800</v>
      </c>
    </row>
    <row r="242" spans="1:6" x14ac:dyDescent="0.25">
      <c r="A242" s="28">
        <v>7911259</v>
      </c>
      <c r="B242" s="28" t="s">
        <v>200</v>
      </c>
      <c r="C242" s="27" t="s">
        <v>201</v>
      </c>
      <c r="D242" s="6" t="s">
        <v>44</v>
      </c>
      <c r="E242" s="8"/>
      <c r="F242" s="8">
        <v>63120</v>
      </c>
    </row>
    <row r="243" spans="1:6" x14ac:dyDescent="0.25">
      <c r="A243" s="28"/>
      <c r="B243" s="28"/>
      <c r="C243" s="27"/>
      <c r="D243" s="6" t="s">
        <v>125</v>
      </c>
      <c r="E243" s="8">
        <v>125724</v>
      </c>
      <c r="F243" s="8"/>
    </row>
    <row r="244" spans="1:6" x14ac:dyDescent="0.25">
      <c r="A244" s="28"/>
      <c r="B244" s="28"/>
      <c r="C244" s="27"/>
      <c r="D244" s="6" t="s">
        <v>121</v>
      </c>
      <c r="E244" s="8"/>
      <c r="F244" s="8">
        <v>62604</v>
      </c>
    </row>
    <row r="245" spans="1:6" x14ac:dyDescent="0.25">
      <c r="A245" s="5" t="s">
        <v>202</v>
      </c>
      <c r="B245" s="5"/>
      <c r="C245" s="5"/>
      <c r="D245" s="5"/>
      <c r="E245" s="49">
        <f>SUM(E242:E244)</f>
        <v>125724</v>
      </c>
      <c r="F245" s="49">
        <f>SUM(F242:F244)</f>
        <v>125724</v>
      </c>
    </row>
    <row r="246" spans="1:6" x14ac:dyDescent="0.25">
      <c r="A246" s="28">
        <v>7918845</v>
      </c>
      <c r="B246" s="28" t="s">
        <v>89</v>
      </c>
      <c r="C246" s="27" t="s">
        <v>90</v>
      </c>
      <c r="D246" s="6" t="s">
        <v>77</v>
      </c>
      <c r="E246" s="8">
        <v>144000</v>
      </c>
      <c r="F246" s="8"/>
    </row>
    <row r="247" spans="1:6" x14ac:dyDescent="0.25">
      <c r="A247" s="28"/>
      <c r="B247" s="28"/>
      <c r="C247" s="27"/>
      <c r="D247" s="6" t="s">
        <v>203</v>
      </c>
      <c r="E247" s="8"/>
      <c r="F247" s="8">
        <v>144000</v>
      </c>
    </row>
    <row r="248" spans="1:6" x14ac:dyDescent="0.25">
      <c r="A248" s="5" t="s">
        <v>204</v>
      </c>
      <c r="B248" s="5"/>
      <c r="C248" s="5"/>
      <c r="D248" s="5"/>
      <c r="E248" s="49">
        <f>SUM(E246:E247)</f>
        <v>144000</v>
      </c>
      <c r="F248" s="49">
        <f>SUM(F246:F247)</f>
        <v>144000</v>
      </c>
    </row>
    <row r="249" spans="1:6" x14ac:dyDescent="0.25">
      <c r="A249" s="28">
        <v>7910485</v>
      </c>
      <c r="B249" s="28" t="s">
        <v>115</v>
      </c>
      <c r="C249" s="27" t="s">
        <v>116</v>
      </c>
      <c r="D249" s="6" t="s">
        <v>40</v>
      </c>
      <c r="E249" s="8">
        <v>1000000</v>
      </c>
      <c r="F249" s="8"/>
    </row>
    <row r="250" spans="1:6" x14ac:dyDescent="0.25">
      <c r="A250" s="28"/>
      <c r="B250" s="28"/>
      <c r="C250" s="27"/>
      <c r="D250" s="6" t="s">
        <v>18</v>
      </c>
      <c r="E250" s="8"/>
      <c r="F250" s="8">
        <v>1000000</v>
      </c>
    </row>
    <row r="251" spans="1:6" x14ac:dyDescent="0.25">
      <c r="A251" s="5" t="s">
        <v>205</v>
      </c>
      <c r="B251" s="5"/>
      <c r="C251" s="5"/>
      <c r="D251" s="5"/>
      <c r="E251" s="49">
        <f>SUM(E249:E250)</f>
        <v>1000000</v>
      </c>
      <c r="F251" s="49">
        <f>SUM(F249:F250)</f>
        <v>1000000</v>
      </c>
    </row>
    <row r="252" spans="1:6" x14ac:dyDescent="0.25">
      <c r="A252" s="28">
        <v>7911112</v>
      </c>
      <c r="B252" s="28" t="s">
        <v>115</v>
      </c>
      <c r="C252" s="27" t="s">
        <v>116</v>
      </c>
      <c r="D252" s="6" t="s">
        <v>177</v>
      </c>
      <c r="E252" s="8"/>
      <c r="F252" s="8">
        <v>500000</v>
      </c>
    </row>
    <row r="253" spans="1:6" x14ac:dyDescent="0.25">
      <c r="A253" s="28"/>
      <c r="B253" s="28"/>
      <c r="C253" s="27"/>
      <c r="D253" s="6" t="s">
        <v>87</v>
      </c>
      <c r="E253" s="8">
        <v>500000</v>
      </c>
      <c r="F253" s="8"/>
    </row>
    <row r="254" spans="1:6" x14ac:dyDescent="0.25">
      <c r="A254" s="5" t="s">
        <v>206</v>
      </c>
      <c r="B254" s="5"/>
      <c r="C254" s="5"/>
      <c r="D254" s="5"/>
      <c r="E254" s="49">
        <f>SUM(E252:E253)</f>
        <v>500000</v>
      </c>
      <c r="F254" s="49">
        <f>SUM(F252:F253)</f>
        <v>500000</v>
      </c>
    </row>
    <row r="255" spans="1:6" x14ac:dyDescent="0.25">
      <c r="A255" s="2" t="s">
        <v>207</v>
      </c>
      <c r="B255" s="2"/>
      <c r="C255" s="2"/>
      <c r="D255" s="2"/>
      <c r="E255" s="53">
        <f>+E254+E251+E248+E245+E241+E238+E235+E229+E225+E221+E218+E214+E211+E208+E205+E201+E198+E193+E190+E185+E182+E179+E159+E156+E153+E147+E144+E131+E114+E107+E101+E98+E93+E86+E71+E66+E63+E60+E57+E54+E51+E48+E45+E42+E39+E36+E33+E30+E27+E24+E21+E17+E10+E6</f>
        <v>144306691</v>
      </c>
      <c r="F255" s="53">
        <f>+F254+F251+F248+F245+F241+F238+F235+F229+F225+F221+F218+F214+F211+F208+F205+F201+F198+F193+F190+F185+F182+F179+F159+F156+F153+F147+F144+F131+F114+F107+F101+F98+F93+F86+F71+F66+F63+F60+F57+F54+F51+F48+F45+F42+F39+F36+F33+F30+F27+F24+F21+F17+F10+F6</f>
        <v>144306691</v>
      </c>
    </row>
  </sheetData>
  <mergeCells count="154">
    <mergeCell ref="A249:A250"/>
    <mergeCell ref="B249:B250"/>
    <mergeCell ref="C249:C250"/>
    <mergeCell ref="A252:A253"/>
    <mergeCell ref="B252:B253"/>
    <mergeCell ref="C252:C253"/>
    <mergeCell ref="A242:A244"/>
    <mergeCell ref="B242:B244"/>
    <mergeCell ref="C242:C244"/>
    <mergeCell ref="A246:A247"/>
    <mergeCell ref="B246:B247"/>
    <mergeCell ref="C246:C247"/>
    <mergeCell ref="A230:A234"/>
    <mergeCell ref="A236:A237"/>
    <mergeCell ref="B236:B237"/>
    <mergeCell ref="C236:C237"/>
    <mergeCell ref="A239:A240"/>
    <mergeCell ref="B239:B240"/>
    <mergeCell ref="C239:C240"/>
    <mergeCell ref="A222:A224"/>
    <mergeCell ref="B222:B224"/>
    <mergeCell ref="C222:C224"/>
    <mergeCell ref="A226:A228"/>
    <mergeCell ref="B226:B228"/>
    <mergeCell ref="C226:C228"/>
    <mergeCell ref="A215:A217"/>
    <mergeCell ref="B215:B217"/>
    <mergeCell ref="C215:C217"/>
    <mergeCell ref="A219:A220"/>
    <mergeCell ref="B219:B220"/>
    <mergeCell ref="C219:C220"/>
    <mergeCell ref="A209:A210"/>
    <mergeCell ref="B209:B210"/>
    <mergeCell ref="C209:C210"/>
    <mergeCell ref="A212:A213"/>
    <mergeCell ref="B212:B213"/>
    <mergeCell ref="C212:C213"/>
    <mergeCell ref="A202:A204"/>
    <mergeCell ref="B202:B204"/>
    <mergeCell ref="C202:C204"/>
    <mergeCell ref="A206:A207"/>
    <mergeCell ref="B206:B207"/>
    <mergeCell ref="C206:C207"/>
    <mergeCell ref="A191:A192"/>
    <mergeCell ref="B191:B192"/>
    <mergeCell ref="C191:C192"/>
    <mergeCell ref="A194:A197"/>
    <mergeCell ref="A199:A200"/>
    <mergeCell ref="B199:B200"/>
    <mergeCell ref="C199:C200"/>
    <mergeCell ref="A183:A184"/>
    <mergeCell ref="B183:B184"/>
    <mergeCell ref="C183:C184"/>
    <mergeCell ref="A186:A189"/>
    <mergeCell ref="B186:B187"/>
    <mergeCell ref="C186:C187"/>
    <mergeCell ref="B188:B189"/>
    <mergeCell ref="C188:C189"/>
    <mergeCell ref="A175:A178"/>
    <mergeCell ref="B175:B176"/>
    <mergeCell ref="B177:B178"/>
    <mergeCell ref="C175:C176"/>
    <mergeCell ref="C177:C178"/>
    <mergeCell ref="A180:A181"/>
    <mergeCell ref="B180:B181"/>
    <mergeCell ref="C180:C181"/>
    <mergeCell ref="A157:A158"/>
    <mergeCell ref="B157:B158"/>
    <mergeCell ref="C157:C158"/>
    <mergeCell ref="A160:A173"/>
    <mergeCell ref="B160:B166"/>
    <mergeCell ref="B167:B173"/>
    <mergeCell ref="C160:C166"/>
    <mergeCell ref="C167:C173"/>
    <mergeCell ref="A148:A152"/>
    <mergeCell ref="B148:B152"/>
    <mergeCell ref="C148:C152"/>
    <mergeCell ref="A154:A155"/>
    <mergeCell ref="B154:B155"/>
    <mergeCell ref="C154:C155"/>
    <mergeCell ref="A132:A143"/>
    <mergeCell ref="B132:B137"/>
    <mergeCell ref="B138:B143"/>
    <mergeCell ref="C132:C137"/>
    <mergeCell ref="C138:C143"/>
    <mergeCell ref="A145:A146"/>
    <mergeCell ref="B145:B146"/>
    <mergeCell ref="C145:C146"/>
    <mergeCell ref="A105:A106"/>
    <mergeCell ref="B105:B106"/>
    <mergeCell ref="C105:C106"/>
    <mergeCell ref="A108:A113"/>
    <mergeCell ref="A115:A130"/>
    <mergeCell ref="B115:B122"/>
    <mergeCell ref="C115:C122"/>
    <mergeCell ref="B123:B130"/>
    <mergeCell ref="C123:C130"/>
    <mergeCell ref="A99:A100"/>
    <mergeCell ref="B99:B100"/>
    <mergeCell ref="C99:C100"/>
    <mergeCell ref="A102:A103"/>
    <mergeCell ref="B102:B103"/>
    <mergeCell ref="C102:C103"/>
    <mergeCell ref="A87:A92"/>
    <mergeCell ref="B87:B92"/>
    <mergeCell ref="C87:C92"/>
    <mergeCell ref="A94:A97"/>
    <mergeCell ref="B94:B97"/>
    <mergeCell ref="C94:C97"/>
    <mergeCell ref="A67:A70"/>
    <mergeCell ref="B67:B68"/>
    <mergeCell ref="C67:C68"/>
    <mergeCell ref="A72:A85"/>
    <mergeCell ref="B72:B78"/>
    <mergeCell ref="C72:C78"/>
    <mergeCell ref="B79:B85"/>
    <mergeCell ref="C79:C85"/>
    <mergeCell ref="A49:A50"/>
    <mergeCell ref="A52:A53"/>
    <mergeCell ref="A55:A56"/>
    <mergeCell ref="A58:A59"/>
    <mergeCell ref="A61:A62"/>
    <mergeCell ref="A64:A65"/>
    <mergeCell ref="A31:A32"/>
    <mergeCell ref="A34:A35"/>
    <mergeCell ref="A37:A38"/>
    <mergeCell ref="A40:A41"/>
    <mergeCell ref="A43:A44"/>
    <mergeCell ref="A46:A47"/>
    <mergeCell ref="A18:A20"/>
    <mergeCell ref="B18:B20"/>
    <mergeCell ref="C18:C20"/>
    <mergeCell ref="A22:A23"/>
    <mergeCell ref="A25:A26"/>
    <mergeCell ref="A28:A29"/>
    <mergeCell ref="B28:B29"/>
    <mergeCell ref="C28:C29"/>
    <mergeCell ref="A3:A5"/>
    <mergeCell ref="A7:A9"/>
    <mergeCell ref="A11:A12"/>
    <mergeCell ref="B8:B9"/>
    <mergeCell ref="C8:C9"/>
    <mergeCell ref="A14:A16"/>
    <mergeCell ref="B14:B16"/>
    <mergeCell ref="C14:C16"/>
    <mergeCell ref="E1:F1"/>
    <mergeCell ref="B4:B5"/>
    <mergeCell ref="C4:C5"/>
    <mergeCell ref="A1:A2"/>
    <mergeCell ref="B1:B2"/>
    <mergeCell ref="C1:C2"/>
    <mergeCell ref="D1:D2"/>
    <mergeCell ref="B11:B12"/>
    <mergeCell ref="C11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83"/>
  <sheetViews>
    <sheetView workbookViewId="0">
      <selection activeCell="E6" sqref="E6:E7"/>
    </sheetView>
  </sheetViews>
  <sheetFormatPr defaultRowHeight="15" x14ac:dyDescent="0.25"/>
  <cols>
    <col min="1" max="1" width="12.85546875" bestFit="1" customWidth="1"/>
    <col min="2" max="2" width="17" bestFit="1" customWidth="1"/>
    <col min="3" max="3" width="45.140625" customWidth="1"/>
    <col min="4" max="4" width="16.140625" customWidth="1"/>
    <col min="5" max="5" width="64" bestFit="1" customWidth="1"/>
    <col min="6" max="7" width="9.85546875" bestFit="1" customWidth="1"/>
    <col min="8" max="11" width="11" bestFit="1" customWidth="1"/>
    <col min="12" max="13" width="10.85546875" bestFit="1" customWidth="1"/>
    <col min="14" max="14" width="8.85546875" bestFit="1" customWidth="1"/>
    <col min="16" max="16" width="9.85546875" bestFit="1" customWidth="1"/>
  </cols>
  <sheetData>
    <row r="3" spans="1:14" x14ac:dyDescent="0.25">
      <c r="A3" s="30" t="s">
        <v>0</v>
      </c>
      <c r="B3" s="30" t="s">
        <v>1</v>
      </c>
      <c r="C3" s="30" t="s">
        <v>211</v>
      </c>
      <c r="D3" s="30" t="s">
        <v>212</v>
      </c>
      <c r="E3" s="30" t="s">
        <v>3</v>
      </c>
      <c r="F3" s="31" t="s">
        <v>396</v>
      </c>
      <c r="G3" s="31"/>
      <c r="H3" s="31"/>
      <c r="I3" s="29" t="s">
        <v>397</v>
      </c>
      <c r="J3" s="29"/>
      <c r="K3" s="29"/>
      <c r="L3" s="30" t="s">
        <v>215</v>
      </c>
      <c r="M3" s="30"/>
      <c r="N3" s="2" t="s">
        <v>210</v>
      </c>
    </row>
    <row r="4" spans="1:14" x14ac:dyDescent="0.25">
      <c r="A4" s="30"/>
      <c r="B4" s="30"/>
      <c r="C4" s="30"/>
      <c r="D4" s="30"/>
      <c r="E4" s="30"/>
      <c r="F4" s="29" t="s">
        <v>400</v>
      </c>
      <c r="G4" s="29"/>
      <c r="H4" s="32" t="s">
        <v>395</v>
      </c>
      <c r="I4" s="29" t="s">
        <v>400</v>
      </c>
      <c r="J4" s="29"/>
      <c r="K4" s="30" t="s">
        <v>395</v>
      </c>
      <c r="L4" s="29" t="s">
        <v>400</v>
      </c>
      <c r="M4" s="29"/>
      <c r="N4" s="30" t="s">
        <v>395</v>
      </c>
    </row>
    <row r="5" spans="1:14" x14ac:dyDescent="0.25">
      <c r="A5" s="30"/>
      <c r="B5" s="30"/>
      <c r="C5" s="30"/>
      <c r="D5" s="30"/>
      <c r="E5" s="30"/>
      <c r="F5" s="3" t="s">
        <v>394</v>
      </c>
      <c r="G5" s="3" t="s">
        <v>395</v>
      </c>
      <c r="H5" s="32"/>
      <c r="I5" s="3" t="s">
        <v>394</v>
      </c>
      <c r="J5" s="3" t="s">
        <v>395</v>
      </c>
      <c r="K5" s="30"/>
      <c r="L5" s="3" t="s">
        <v>394</v>
      </c>
      <c r="M5" s="3" t="s">
        <v>395</v>
      </c>
      <c r="N5" s="30"/>
    </row>
    <row r="6" spans="1:14" x14ac:dyDescent="0.25">
      <c r="A6" s="28">
        <v>7825748</v>
      </c>
      <c r="B6" s="5" t="s">
        <v>213</v>
      </c>
      <c r="C6" s="6" t="s">
        <v>214</v>
      </c>
      <c r="D6" s="27" t="s">
        <v>215</v>
      </c>
      <c r="E6" s="28" t="s">
        <v>87</v>
      </c>
      <c r="F6" s="6"/>
      <c r="G6" s="8"/>
      <c r="H6" s="8"/>
      <c r="I6" s="8"/>
      <c r="J6" s="8"/>
      <c r="K6" s="8"/>
      <c r="L6" s="8">
        <v>5858972</v>
      </c>
      <c r="M6" s="8"/>
      <c r="N6" s="8"/>
    </row>
    <row r="7" spans="1:14" x14ac:dyDescent="0.25">
      <c r="A7" s="28"/>
      <c r="B7" s="5" t="s">
        <v>216</v>
      </c>
      <c r="C7" s="6" t="s">
        <v>217</v>
      </c>
      <c r="D7" s="27"/>
      <c r="E7" s="28"/>
      <c r="F7" s="10"/>
      <c r="G7" s="10"/>
      <c r="H7" s="10"/>
      <c r="I7" s="10"/>
      <c r="J7" s="10"/>
      <c r="K7" s="10"/>
      <c r="L7" s="10"/>
      <c r="M7" s="10">
        <v>5858972</v>
      </c>
      <c r="N7" s="10"/>
    </row>
    <row r="8" spans="1:14" x14ac:dyDescent="0.25">
      <c r="A8" s="5" t="s">
        <v>218</v>
      </c>
      <c r="B8" s="5"/>
      <c r="C8" s="5"/>
      <c r="D8" s="5"/>
      <c r="E8" s="5"/>
      <c r="F8" s="11"/>
      <c r="G8" s="11"/>
      <c r="H8" s="11"/>
      <c r="I8" s="11"/>
      <c r="J8" s="11"/>
      <c r="K8" s="11"/>
      <c r="L8" s="11">
        <f>SUM(L6:L7)</f>
        <v>5858972</v>
      </c>
      <c r="M8" s="11">
        <f>SUM(M6:M7)</f>
        <v>5858972</v>
      </c>
      <c r="N8" s="11"/>
    </row>
    <row r="9" spans="1:14" x14ac:dyDescent="0.25">
      <c r="A9" s="5">
        <v>7828191</v>
      </c>
      <c r="B9" s="5" t="s">
        <v>219</v>
      </c>
      <c r="C9" s="6" t="s">
        <v>220</v>
      </c>
      <c r="D9" s="6" t="s">
        <v>222</v>
      </c>
      <c r="E9" s="5" t="s">
        <v>221</v>
      </c>
      <c r="F9" s="10"/>
      <c r="G9" s="10"/>
      <c r="H9" s="10">
        <v>425000000</v>
      </c>
      <c r="I9" s="10"/>
      <c r="J9" s="10"/>
      <c r="K9" s="10"/>
      <c r="L9" s="10"/>
      <c r="M9" s="10"/>
      <c r="N9" s="10"/>
    </row>
    <row r="10" spans="1:14" x14ac:dyDescent="0.25">
      <c r="A10" s="5" t="s">
        <v>223</v>
      </c>
      <c r="B10" s="5"/>
      <c r="C10" s="5"/>
      <c r="D10" s="5"/>
      <c r="E10" s="5"/>
      <c r="F10" s="11"/>
      <c r="G10" s="11"/>
      <c r="H10" s="11">
        <f>+H9</f>
        <v>425000000</v>
      </c>
      <c r="I10" s="11"/>
      <c r="J10" s="11"/>
      <c r="K10" s="11"/>
      <c r="L10" s="11"/>
      <c r="M10" s="11"/>
      <c r="N10" s="11"/>
    </row>
    <row r="11" spans="1:14" x14ac:dyDescent="0.25">
      <c r="A11" s="5">
        <v>7828228</v>
      </c>
      <c r="B11" s="5" t="s">
        <v>224</v>
      </c>
      <c r="C11" s="6" t="s">
        <v>225</v>
      </c>
      <c r="D11" s="6" t="s">
        <v>222</v>
      </c>
      <c r="E11" s="5" t="s">
        <v>6</v>
      </c>
      <c r="F11" s="10"/>
      <c r="G11" s="10"/>
      <c r="H11" s="10">
        <v>1000000</v>
      </c>
      <c r="I11" s="10"/>
      <c r="J11" s="10"/>
      <c r="K11" s="10"/>
      <c r="L11" s="10"/>
      <c r="M11" s="10"/>
      <c r="N11" s="10"/>
    </row>
    <row r="12" spans="1:14" x14ac:dyDescent="0.25">
      <c r="A12" s="5" t="s">
        <v>226</v>
      </c>
      <c r="B12" s="5"/>
      <c r="C12" s="5"/>
      <c r="D12" s="5"/>
      <c r="E12" s="5"/>
      <c r="F12" s="11"/>
      <c r="G12" s="11"/>
      <c r="H12" s="11">
        <f>+H11</f>
        <v>1000000</v>
      </c>
      <c r="I12" s="11"/>
      <c r="J12" s="11"/>
      <c r="K12" s="11"/>
      <c r="L12" s="11"/>
      <c r="M12" s="11"/>
      <c r="N12" s="11"/>
    </row>
    <row r="13" spans="1:14" ht="15" customHeight="1" x14ac:dyDescent="0.25">
      <c r="A13" s="28">
        <v>7828232</v>
      </c>
      <c r="B13" s="28" t="s">
        <v>224</v>
      </c>
      <c r="C13" s="27" t="s">
        <v>225</v>
      </c>
      <c r="D13" s="26" t="s">
        <v>222</v>
      </c>
      <c r="E13" s="5" t="s">
        <v>54</v>
      </c>
      <c r="F13" s="10"/>
      <c r="G13" s="10"/>
      <c r="H13" s="10">
        <v>54037</v>
      </c>
      <c r="I13" s="10"/>
      <c r="J13" s="10"/>
      <c r="K13" s="10"/>
      <c r="L13" s="10"/>
      <c r="M13" s="10"/>
      <c r="N13" s="10"/>
    </row>
    <row r="14" spans="1:14" x14ac:dyDescent="0.25">
      <c r="A14" s="28"/>
      <c r="B14" s="28"/>
      <c r="C14" s="27"/>
      <c r="D14" s="26"/>
      <c r="E14" s="5" t="s">
        <v>172</v>
      </c>
      <c r="F14" s="10"/>
      <c r="G14" s="10"/>
      <c r="H14" s="10">
        <v>500000</v>
      </c>
      <c r="I14" s="10"/>
      <c r="J14" s="10"/>
      <c r="K14" s="10"/>
      <c r="L14" s="10"/>
      <c r="M14" s="10"/>
      <c r="N14" s="10"/>
    </row>
    <row r="15" spans="1:14" x14ac:dyDescent="0.25">
      <c r="A15" s="28"/>
      <c r="B15" s="28"/>
      <c r="C15" s="27"/>
      <c r="D15" s="26"/>
      <c r="E15" s="5" t="s">
        <v>227</v>
      </c>
      <c r="F15" s="10"/>
      <c r="G15" s="10"/>
      <c r="H15" s="10">
        <v>200000</v>
      </c>
      <c r="I15" s="10"/>
      <c r="J15" s="10"/>
      <c r="K15" s="10"/>
      <c r="L15" s="10"/>
      <c r="M15" s="10"/>
      <c r="N15" s="10"/>
    </row>
    <row r="16" spans="1:14" x14ac:dyDescent="0.25">
      <c r="A16" s="28"/>
      <c r="B16" s="28"/>
      <c r="C16" s="27"/>
      <c r="D16" s="26"/>
      <c r="E16" s="5" t="s">
        <v>173</v>
      </c>
      <c r="F16" s="10"/>
      <c r="G16" s="10"/>
      <c r="H16" s="10">
        <v>50000</v>
      </c>
      <c r="I16" s="10"/>
      <c r="J16" s="10"/>
      <c r="K16" s="10"/>
      <c r="L16" s="10"/>
      <c r="M16" s="10"/>
      <c r="N16" s="10"/>
    </row>
    <row r="17" spans="1:14" x14ac:dyDescent="0.25">
      <c r="A17" s="28"/>
      <c r="B17" s="28"/>
      <c r="C17" s="27"/>
      <c r="D17" s="26"/>
      <c r="E17" s="5" t="s">
        <v>17</v>
      </c>
      <c r="F17" s="10"/>
      <c r="G17" s="10"/>
      <c r="H17" s="10">
        <v>1000000</v>
      </c>
      <c r="I17" s="10"/>
      <c r="J17" s="10"/>
      <c r="K17" s="10"/>
      <c r="L17" s="10"/>
      <c r="M17" s="10"/>
      <c r="N17" s="10"/>
    </row>
    <row r="18" spans="1:14" x14ac:dyDescent="0.25">
      <c r="A18" s="28"/>
      <c r="B18" s="28"/>
      <c r="C18" s="27"/>
      <c r="D18" s="26"/>
      <c r="E18" s="5" t="s">
        <v>78</v>
      </c>
      <c r="F18" s="10"/>
      <c r="G18" s="10"/>
      <c r="H18" s="10">
        <v>1500000</v>
      </c>
      <c r="I18" s="10"/>
      <c r="J18" s="10"/>
      <c r="K18" s="10"/>
      <c r="L18" s="10"/>
      <c r="M18" s="10"/>
      <c r="N18" s="10"/>
    </row>
    <row r="19" spans="1:14" x14ac:dyDescent="0.25">
      <c r="A19" s="28"/>
      <c r="B19" s="28"/>
      <c r="C19" s="27"/>
      <c r="D19" s="26"/>
      <c r="E19" s="5" t="s">
        <v>18</v>
      </c>
      <c r="F19" s="10"/>
      <c r="G19" s="10"/>
      <c r="H19" s="10">
        <v>1500000</v>
      </c>
      <c r="I19" s="10"/>
      <c r="J19" s="10"/>
      <c r="K19" s="10"/>
      <c r="L19" s="10"/>
      <c r="M19" s="10"/>
      <c r="N19" s="10"/>
    </row>
    <row r="20" spans="1:14" x14ac:dyDescent="0.25">
      <c r="A20" s="28"/>
      <c r="B20" s="28"/>
      <c r="C20" s="27"/>
      <c r="D20" s="26"/>
      <c r="E20" s="5" t="s">
        <v>87</v>
      </c>
      <c r="F20" s="10"/>
      <c r="G20" s="10"/>
      <c r="H20" s="10">
        <v>250000</v>
      </c>
      <c r="I20" s="10"/>
      <c r="J20" s="10"/>
      <c r="K20" s="10"/>
      <c r="L20" s="10"/>
      <c r="M20" s="10"/>
      <c r="N20" s="10"/>
    </row>
    <row r="21" spans="1:14" x14ac:dyDescent="0.25">
      <c r="A21" s="28"/>
      <c r="B21" s="28"/>
      <c r="C21" s="27"/>
      <c r="D21" s="26"/>
      <c r="E21" s="5" t="s">
        <v>228</v>
      </c>
      <c r="F21" s="10"/>
      <c r="G21" s="10"/>
      <c r="H21" s="10">
        <v>100000000</v>
      </c>
      <c r="I21" s="10"/>
      <c r="J21" s="10"/>
      <c r="K21" s="10"/>
      <c r="L21" s="10"/>
      <c r="M21" s="10"/>
      <c r="N21" s="10"/>
    </row>
    <row r="22" spans="1:14" x14ac:dyDescent="0.25">
      <c r="A22" s="28"/>
      <c r="B22" s="28"/>
      <c r="C22" s="27"/>
      <c r="D22" s="26"/>
      <c r="E22" s="5" t="s">
        <v>229</v>
      </c>
      <c r="F22" s="10"/>
      <c r="G22" s="10"/>
      <c r="H22" s="10">
        <v>57650000</v>
      </c>
      <c r="I22" s="10"/>
      <c r="J22" s="10"/>
      <c r="K22" s="10"/>
      <c r="L22" s="10"/>
      <c r="M22" s="10"/>
      <c r="N22" s="10"/>
    </row>
    <row r="23" spans="1:14" x14ac:dyDescent="0.25">
      <c r="A23" s="5" t="s">
        <v>230</v>
      </c>
      <c r="B23" s="5"/>
      <c r="C23" s="5"/>
      <c r="D23" s="5"/>
      <c r="E23" s="5"/>
      <c r="F23" s="11"/>
      <c r="G23" s="11"/>
      <c r="H23" s="11">
        <f>SUM(H13:H22)</f>
        <v>162704037</v>
      </c>
      <c r="I23" s="11"/>
      <c r="J23" s="11"/>
      <c r="K23" s="11"/>
      <c r="L23" s="11"/>
      <c r="M23" s="11"/>
      <c r="N23" s="11"/>
    </row>
    <row r="24" spans="1:14" x14ac:dyDescent="0.25">
      <c r="A24" s="20">
        <v>7828247</v>
      </c>
      <c r="B24" s="20" t="s">
        <v>231</v>
      </c>
      <c r="C24" s="23" t="s">
        <v>232</v>
      </c>
      <c r="D24" s="23" t="s">
        <v>233</v>
      </c>
      <c r="E24" s="5" t="s">
        <v>9</v>
      </c>
      <c r="F24" s="10"/>
      <c r="G24" s="10"/>
      <c r="H24" s="10">
        <v>2674957.2000000002</v>
      </c>
      <c r="I24" s="10"/>
      <c r="J24" s="10"/>
      <c r="K24" s="10"/>
      <c r="L24" s="10"/>
      <c r="M24" s="10"/>
      <c r="N24" s="10"/>
    </row>
    <row r="25" spans="1:14" x14ac:dyDescent="0.25">
      <c r="A25" s="21"/>
      <c r="B25" s="21"/>
      <c r="C25" s="24"/>
      <c r="D25" s="24"/>
      <c r="E25" s="5" t="s">
        <v>44</v>
      </c>
      <c r="F25" s="10"/>
      <c r="G25" s="10"/>
      <c r="H25" s="10">
        <v>360837.6</v>
      </c>
      <c r="I25" s="10"/>
      <c r="J25" s="10"/>
      <c r="K25" s="10"/>
      <c r="L25" s="10"/>
      <c r="M25" s="10"/>
      <c r="N25" s="10"/>
    </row>
    <row r="26" spans="1:14" x14ac:dyDescent="0.25">
      <c r="A26" s="21"/>
      <c r="B26" s="21"/>
      <c r="C26" s="24"/>
      <c r="D26" s="24"/>
      <c r="E26" s="5" t="s">
        <v>10</v>
      </c>
      <c r="F26" s="10"/>
      <c r="G26" s="10"/>
      <c r="H26" s="10">
        <v>401298.8</v>
      </c>
      <c r="I26" s="10"/>
      <c r="J26" s="10"/>
      <c r="K26" s="10"/>
      <c r="L26" s="10"/>
      <c r="M26" s="10"/>
      <c r="N26" s="10"/>
    </row>
    <row r="27" spans="1:14" x14ac:dyDescent="0.25">
      <c r="A27" s="21"/>
      <c r="B27" s="21"/>
      <c r="C27" s="24"/>
      <c r="D27" s="24"/>
      <c r="E27" s="5" t="s">
        <v>54</v>
      </c>
      <c r="F27" s="10"/>
      <c r="G27" s="10"/>
      <c r="H27" s="10">
        <v>37650</v>
      </c>
      <c r="I27" s="10"/>
      <c r="J27" s="10"/>
      <c r="K27" s="10"/>
      <c r="L27" s="10"/>
      <c r="M27" s="10"/>
      <c r="N27" s="10"/>
    </row>
    <row r="28" spans="1:14" x14ac:dyDescent="0.25">
      <c r="A28" s="21"/>
      <c r="B28" s="21"/>
      <c r="C28" s="24"/>
      <c r="D28" s="24"/>
      <c r="E28" s="5" t="s">
        <v>172</v>
      </c>
      <c r="F28" s="10"/>
      <c r="G28" s="10"/>
      <c r="H28" s="10">
        <v>62750</v>
      </c>
      <c r="I28" s="10"/>
      <c r="J28" s="10"/>
      <c r="K28" s="10"/>
      <c r="L28" s="10"/>
      <c r="M28" s="10"/>
      <c r="N28" s="10"/>
    </row>
    <row r="29" spans="1:14" x14ac:dyDescent="0.25">
      <c r="A29" s="21"/>
      <c r="B29" s="21"/>
      <c r="C29" s="24"/>
      <c r="D29" s="24"/>
      <c r="E29" s="5" t="s">
        <v>173</v>
      </c>
      <c r="F29" s="10"/>
      <c r="G29" s="10"/>
      <c r="H29" s="10">
        <v>39557.599999999999</v>
      </c>
      <c r="I29" s="10"/>
      <c r="J29" s="10"/>
      <c r="K29" s="10"/>
      <c r="L29" s="10"/>
      <c r="M29" s="10"/>
      <c r="N29" s="10"/>
    </row>
    <row r="30" spans="1:14" x14ac:dyDescent="0.25">
      <c r="A30" s="21"/>
      <c r="B30" s="21"/>
      <c r="C30" s="24"/>
      <c r="D30" s="24"/>
      <c r="E30" s="5" t="s">
        <v>78</v>
      </c>
      <c r="F30" s="10"/>
      <c r="G30" s="10"/>
      <c r="H30" s="10">
        <v>200800</v>
      </c>
      <c r="I30" s="10"/>
      <c r="J30" s="10"/>
      <c r="K30" s="10"/>
      <c r="L30" s="10"/>
      <c r="M30" s="10"/>
      <c r="N30" s="10"/>
    </row>
    <row r="31" spans="1:14" x14ac:dyDescent="0.25">
      <c r="A31" s="21"/>
      <c r="B31" s="21"/>
      <c r="C31" s="24"/>
      <c r="D31" s="24"/>
      <c r="E31" s="5" t="s">
        <v>87</v>
      </c>
      <c r="F31" s="10"/>
      <c r="G31" s="10"/>
      <c r="H31" s="10">
        <v>7818248.4000000004</v>
      </c>
      <c r="I31" s="10"/>
      <c r="J31" s="10"/>
      <c r="K31" s="10"/>
      <c r="L31" s="10"/>
      <c r="M31" s="10"/>
      <c r="N31" s="10"/>
    </row>
    <row r="32" spans="1:14" x14ac:dyDescent="0.25">
      <c r="A32" s="21"/>
      <c r="B32" s="21"/>
      <c r="C32" s="24"/>
      <c r="D32" s="24"/>
      <c r="E32" s="5" t="s">
        <v>83</v>
      </c>
      <c r="F32" s="10"/>
      <c r="G32" s="10"/>
      <c r="H32" s="10">
        <v>37850.800000000003</v>
      </c>
      <c r="I32" s="10"/>
      <c r="J32" s="10"/>
      <c r="K32" s="10"/>
      <c r="L32" s="10"/>
      <c r="M32" s="10"/>
      <c r="N32" s="10"/>
    </row>
    <row r="33" spans="1:14" x14ac:dyDescent="0.25">
      <c r="A33" s="22"/>
      <c r="B33" s="22"/>
      <c r="C33" s="25"/>
      <c r="D33" s="25"/>
      <c r="E33" s="5" t="s">
        <v>178</v>
      </c>
      <c r="F33" s="10"/>
      <c r="G33" s="10"/>
      <c r="H33" s="10">
        <v>491960</v>
      </c>
      <c r="I33" s="10"/>
      <c r="J33" s="10"/>
      <c r="K33" s="10"/>
      <c r="L33" s="10"/>
      <c r="M33" s="10"/>
      <c r="N33" s="10"/>
    </row>
    <row r="34" spans="1:14" x14ac:dyDescent="0.25">
      <c r="A34" s="5" t="s">
        <v>234</v>
      </c>
      <c r="B34" s="5"/>
      <c r="C34" s="5"/>
      <c r="D34" s="5"/>
      <c r="E34" s="5"/>
      <c r="F34" s="11"/>
      <c r="G34" s="11"/>
      <c r="H34" s="11">
        <f>SUM(H24:H33)</f>
        <v>12125910.400000002</v>
      </c>
      <c r="I34" s="11"/>
      <c r="J34" s="11"/>
      <c r="K34" s="11"/>
      <c r="L34" s="11"/>
      <c r="M34" s="11"/>
      <c r="N34" s="11"/>
    </row>
    <row r="35" spans="1:14" x14ac:dyDescent="0.25">
      <c r="A35" s="28">
        <v>7828248</v>
      </c>
      <c r="B35" s="28" t="s">
        <v>235</v>
      </c>
      <c r="C35" s="27" t="s">
        <v>236</v>
      </c>
      <c r="D35" s="26" t="s">
        <v>222</v>
      </c>
      <c r="E35" s="5" t="s">
        <v>9</v>
      </c>
      <c r="F35" s="10"/>
      <c r="G35" s="10"/>
      <c r="H35" s="10">
        <v>10000000</v>
      </c>
      <c r="I35" s="10"/>
      <c r="J35" s="10"/>
      <c r="K35" s="10"/>
      <c r="L35" s="10"/>
      <c r="M35" s="10"/>
      <c r="N35" s="10"/>
    </row>
    <row r="36" spans="1:14" x14ac:dyDescent="0.25">
      <c r="A36" s="28"/>
      <c r="B36" s="28"/>
      <c r="C36" s="27"/>
      <c r="D36" s="26"/>
      <c r="E36" s="5" t="s">
        <v>183</v>
      </c>
      <c r="F36" s="10"/>
      <c r="G36" s="10"/>
      <c r="H36" s="10">
        <v>1384297</v>
      </c>
      <c r="I36" s="10"/>
      <c r="J36" s="10"/>
      <c r="K36" s="10"/>
      <c r="L36" s="10"/>
      <c r="M36" s="10"/>
      <c r="N36" s="10"/>
    </row>
    <row r="37" spans="1:14" x14ac:dyDescent="0.25">
      <c r="A37" s="28"/>
      <c r="B37" s="28"/>
      <c r="C37" s="27"/>
      <c r="D37" s="26"/>
      <c r="E37" s="5" t="s">
        <v>10</v>
      </c>
      <c r="F37" s="10"/>
      <c r="G37" s="10"/>
      <c r="H37" s="10">
        <v>1800000</v>
      </c>
      <c r="I37" s="10"/>
      <c r="J37" s="10"/>
      <c r="K37" s="10"/>
      <c r="L37" s="10"/>
      <c r="M37" s="10"/>
      <c r="N37" s="10"/>
    </row>
    <row r="38" spans="1:14" x14ac:dyDescent="0.25">
      <c r="A38" s="28"/>
      <c r="B38" s="28"/>
      <c r="C38" s="27"/>
      <c r="D38" s="26"/>
      <c r="E38" s="5" t="s">
        <v>237</v>
      </c>
      <c r="F38" s="10"/>
      <c r="G38" s="10"/>
      <c r="H38" s="10">
        <v>146000000</v>
      </c>
      <c r="I38" s="10"/>
      <c r="J38" s="10"/>
      <c r="K38" s="10"/>
      <c r="L38" s="10"/>
      <c r="M38" s="10"/>
      <c r="N38" s="10"/>
    </row>
    <row r="39" spans="1:14" x14ac:dyDescent="0.25">
      <c r="A39" s="28"/>
      <c r="B39" s="28"/>
      <c r="C39" s="27"/>
      <c r="D39" s="26"/>
      <c r="E39" s="5" t="s">
        <v>54</v>
      </c>
      <c r="F39" s="10"/>
      <c r="G39" s="10"/>
      <c r="H39" s="10">
        <v>50000</v>
      </c>
      <c r="I39" s="10"/>
      <c r="J39" s="10"/>
      <c r="K39" s="10"/>
      <c r="L39" s="10"/>
      <c r="M39" s="10"/>
      <c r="N39" s="10"/>
    </row>
    <row r="40" spans="1:14" x14ac:dyDescent="0.25">
      <c r="A40" s="28"/>
      <c r="B40" s="28"/>
      <c r="C40" s="27"/>
      <c r="D40" s="26"/>
      <c r="E40" s="5" t="s">
        <v>172</v>
      </c>
      <c r="F40" s="10"/>
      <c r="G40" s="10"/>
      <c r="H40" s="10">
        <v>1000000</v>
      </c>
      <c r="I40" s="10"/>
      <c r="J40" s="10"/>
      <c r="K40" s="10"/>
      <c r="L40" s="10"/>
      <c r="M40" s="10"/>
      <c r="N40" s="10"/>
    </row>
    <row r="41" spans="1:14" x14ac:dyDescent="0.25">
      <c r="A41" s="28"/>
      <c r="B41" s="28"/>
      <c r="C41" s="27"/>
      <c r="D41" s="26"/>
      <c r="E41" s="5" t="s">
        <v>40</v>
      </c>
      <c r="F41" s="10"/>
      <c r="G41" s="10"/>
      <c r="H41" s="10">
        <v>7066666</v>
      </c>
      <c r="I41" s="10"/>
      <c r="J41" s="10"/>
      <c r="K41" s="10"/>
      <c r="L41" s="10"/>
      <c r="M41" s="10"/>
      <c r="N41" s="10"/>
    </row>
    <row r="42" spans="1:14" x14ac:dyDescent="0.25">
      <c r="A42" s="28"/>
      <c r="B42" s="28"/>
      <c r="C42" s="27"/>
      <c r="D42" s="26"/>
      <c r="E42" s="5" t="s">
        <v>82</v>
      </c>
      <c r="F42" s="10"/>
      <c r="G42" s="10"/>
      <c r="H42" s="10">
        <v>300000</v>
      </c>
      <c r="I42" s="10"/>
      <c r="J42" s="10"/>
      <c r="K42" s="10"/>
      <c r="L42" s="10"/>
      <c r="M42" s="10"/>
      <c r="N42" s="10"/>
    </row>
    <row r="43" spans="1:14" x14ac:dyDescent="0.25">
      <c r="A43" s="28"/>
      <c r="B43" s="28"/>
      <c r="C43" s="27"/>
      <c r="D43" s="26"/>
      <c r="E43" s="5" t="s">
        <v>173</v>
      </c>
      <c r="F43" s="10"/>
      <c r="G43" s="10"/>
      <c r="H43" s="10">
        <v>200000</v>
      </c>
      <c r="I43" s="10"/>
      <c r="J43" s="10"/>
      <c r="K43" s="10"/>
      <c r="L43" s="10"/>
      <c r="M43" s="10"/>
      <c r="N43" s="10"/>
    </row>
    <row r="44" spans="1:14" x14ac:dyDescent="0.25">
      <c r="A44" s="28"/>
      <c r="B44" s="28"/>
      <c r="C44" s="27"/>
      <c r="D44" s="26"/>
      <c r="E44" s="5" t="s">
        <v>58</v>
      </c>
      <c r="F44" s="10"/>
      <c r="G44" s="10"/>
      <c r="H44" s="10">
        <v>50000</v>
      </c>
      <c r="I44" s="10"/>
      <c r="J44" s="10"/>
      <c r="K44" s="10"/>
      <c r="L44" s="10"/>
      <c r="M44" s="10"/>
      <c r="N44" s="10"/>
    </row>
    <row r="45" spans="1:14" x14ac:dyDescent="0.25">
      <c r="A45" s="28"/>
      <c r="B45" s="28"/>
      <c r="C45" s="27"/>
      <c r="D45" s="26"/>
      <c r="E45" s="5" t="s">
        <v>78</v>
      </c>
      <c r="F45" s="10"/>
      <c r="G45" s="10"/>
      <c r="H45" s="10">
        <v>1500000</v>
      </c>
      <c r="I45" s="10"/>
      <c r="J45" s="10"/>
      <c r="K45" s="10"/>
      <c r="L45" s="10"/>
      <c r="M45" s="10"/>
      <c r="N45" s="10"/>
    </row>
    <row r="46" spans="1:14" x14ac:dyDescent="0.25">
      <c r="A46" s="28"/>
      <c r="B46" s="28"/>
      <c r="C46" s="27"/>
      <c r="D46" s="26"/>
      <c r="E46" s="5" t="s">
        <v>87</v>
      </c>
      <c r="F46" s="10"/>
      <c r="G46" s="10"/>
      <c r="H46" s="10">
        <v>800000</v>
      </c>
      <c r="I46" s="10"/>
      <c r="J46" s="10"/>
      <c r="K46" s="10"/>
      <c r="L46" s="10"/>
      <c r="M46" s="10"/>
      <c r="N46" s="10"/>
    </row>
    <row r="47" spans="1:14" x14ac:dyDescent="0.25">
      <c r="A47" s="28"/>
      <c r="B47" s="28"/>
      <c r="C47" s="27"/>
      <c r="D47" s="26"/>
      <c r="E47" s="5" t="s">
        <v>238</v>
      </c>
      <c r="F47" s="10"/>
      <c r="G47" s="10"/>
      <c r="H47" s="10">
        <v>13000000</v>
      </c>
      <c r="I47" s="10"/>
      <c r="J47" s="10"/>
      <c r="K47" s="10"/>
      <c r="L47" s="10"/>
      <c r="M47" s="10"/>
      <c r="N47" s="10"/>
    </row>
    <row r="48" spans="1:14" x14ac:dyDescent="0.25">
      <c r="A48" s="5" t="s">
        <v>239</v>
      </c>
      <c r="B48" s="5"/>
      <c r="C48" s="5"/>
      <c r="D48" s="5"/>
      <c r="E48" s="5"/>
      <c r="F48" s="11"/>
      <c r="G48" s="11"/>
      <c r="H48" s="11">
        <f>SUM(H35:H47)</f>
        <v>183150963</v>
      </c>
      <c r="I48" s="11"/>
      <c r="J48" s="11"/>
      <c r="K48" s="11"/>
      <c r="L48" s="11"/>
      <c r="M48" s="11"/>
      <c r="N48" s="11"/>
    </row>
    <row r="49" spans="1:14" x14ac:dyDescent="0.25">
      <c r="A49" s="28">
        <v>7831350</v>
      </c>
      <c r="B49" s="5" t="s">
        <v>240</v>
      </c>
      <c r="C49" s="6" t="s">
        <v>241</v>
      </c>
      <c r="D49" s="26" t="s">
        <v>215</v>
      </c>
      <c r="E49" s="28" t="s">
        <v>6</v>
      </c>
      <c r="F49" s="10"/>
      <c r="G49" s="10"/>
      <c r="H49" s="10"/>
      <c r="I49" s="10"/>
      <c r="J49" s="10"/>
      <c r="K49" s="10"/>
      <c r="L49" s="10"/>
      <c r="M49" s="10">
        <v>910041</v>
      </c>
      <c r="N49" s="10"/>
    </row>
    <row r="50" spans="1:14" x14ac:dyDescent="0.25">
      <c r="A50" s="28"/>
      <c r="B50" s="5" t="s">
        <v>242</v>
      </c>
      <c r="C50" s="6" t="s">
        <v>243</v>
      </c>
      <c r="D50" s="26"/>
      <c r="E50" s="28"/>
      <c r="F50" s="10"/>
      <c r="G50" s="10"/>
      <c r="H50" s="10"/>
      <c r="I50" s="10"/>
      <c r="J50" s="10"/>
      <c r="K50" s="10"/>
      <c r="L50" s="10">
        <v>910041</v>
      </c>
      <c r="M50" s="10"/>
      <c r="N50" s="10"/>
    </row>
    <row r="51" spans="1:14" x14ac:dyDescent="0.25">
      <c r="A51" s="5" t="s">
        <v>244</v>
      </c>
      <c r="B51" s="5"/>
      <c r="C51" s="5"/>
      <c r="D51" s="5"/>
      <c r="E51" s="5"/>
      <c r="F51" s="11"/>
      <c r="G51" s="11"/>
      <c r="H51" s="11"/>
      <c r="I51" s="11"/>
      <c r="J51" s="11"/>
      <c r="K51" s="11"/>
      <c r="L51" s="11">
        <f>SUM(L49:L50)</f>
        <v>910041</v>
      </c>
      <c r="M51" s="11">
        <f>SUM(M49:M50)</f>
        <v>910041</v>
      </c>
      <c r="N51" s="11"/>
    </row>
    <row r="52" spans="1:14" x14ac:dyDescent="0.25">
      <c r="A52" s="9">
        <v>7834716</v>
      </c>
      <c r="B52" s="5" t="s">
        <v>245</v>
      </c>
      <c r="C52" s="6" t="s">
        <v>246</v>
      </c>
      <c r="D52" s="6" t="s">
        <v>248</v>
      </c>
      <c r="E52" s="5" t="s">
        <v>247</v>
      </c>
      <c r="F52" s="10"/>
      <c r="G52" s="10"/>
      <c r="H52" s="10">
        <v>3986514</v>
      </c>
      <c r="I52" s="10"/>
      <c r="J52" s="10"/>
      <c r="K52" s="10"/>
      <c r="L52" s="10"/>
      <c r="M52" s="10"/>
      <c r="N52" s="10"/>
    </row>
    <row r="53" spans="1:14" x14ac:dyDescent="0.25">
      <c r="A53" s="5" t="s">
        <v>249</v>
      </c>
      <c r="B53" s="5"/>
      <c r="C53" s="5"/>
      <c r="D53" s="5"/>
      <c r="E53" s="5"/>
      <c r="F53" s="11"/>
      <c r="G53" s="11"/>
      <c r="H53" s="11">
        <v>3986514</v>
      </c>
      <c r="I53" s="11"/>
      <c r="J53" s="11"/>
      <c r="K53" s="11"/>
      <c r="L53" s="11"/>
      <c r="M53" s="11"/>
      <c r="N53" s="11"/>
    </row>
    <row r="54" spans="1:14" x14ac:dyDescent="0.25">
      <c r="A54" s="17">
        <v>7834751</v>
      </c>
      <c r="B54" s="17" t="s">
        <v>250</v>
      </c>
      <c r="C54" s="16" t="s">
        <v>251</v>
      </c>
      <c r="D54" s="16" t="s">
        <v>252</v>
      </c>
      <c r="E54" s="5" t="s">
        <v>87</v>
      </c>
      <c r="F54" s="10"/>
      <c r="G54" s="10"/>
      <c r="H54" s="10">
        <v>2445</v>
      </c>
      <c r="I54" s="10"/>
      <c r="J54" s="10"/>
      <c r="K54" s="10"/>
      <c r="L54" s="10"/>
      <c r="M54" s="10"/>
      <c r="N54" s="10"/>
    </row>
    <row r="55" spans="1:14" x14ac:dyDescent="0.25">
      <c r="A55" s="5" t="s">
        <v>253</v>
      </c>
      <c r="B55" s="5"/>
      <c r="C55" s="5"/>
      <c r="D55" s="5"/>
      <c r="E55" s="5"/>
      <c r="F55" s="11"/>
      <c r="G55" s="11"/>
      <c r="H55" s="11">
        <f>+H54</f>
        <v>2445</v>
      </c>
      <c r="I55" s="11"/>
      <c r="J55" s="11"/>
      <c r="K55" s="11"/>
      <c r="L55" s="11"/>
      <c r="M55" s="11"/>
      <c r="N55" s="11"/>
    </row>
    <row r="56" spans="1:14" x14ac:dyDescent="0.25">
      <c r="A56" s="36">
        <v>7834755</v>
      </c>
      <c r="B56" s="36" t="s">
        <v>254</v>
      </c>
      <c r="C56" s="23" t="s">
        <v>255</v>
      </c>
      <c r="D56" s="33" t="s">
        <v>256</v>
      </c>
      <c r="E56" s="5" t="s">
        <v>54</v>
      </c>
      <c r="F56" s="10"/>
      <c r="G56" s="10"/>
      <c r="H56" s="10">
        <v>32396</v>
      </c>
      <c r="I56" s="10"/>
      <c r="J56" s="10"/>
      <c r="K56" s="10"/>
      <c r="L56" s="10"/>
      <c r="M56" s="10"/>
      <c r="N56" s="10"/>
    </row>
    <row r="57" spans="1:14" x14ac:dyDescent="0.25">
      <c r="A57" s="37"/>
      <c r="B57" s="37"/>
      <c r="C57" s="24"/>
      <c r="D57" s="34"/>
      <c r="E57" s="5" t="s">
        <v>78</v>
      </c>
      <c r="F57" s="10"/>
      <c r="G57" s="10"/>
      <c r="H57" s="10">
        <v>17484</v>
      </c>
      <c r="I57" s="10"/>
      <c r="J57" s="10"/>
      <c r="K57" s="10"/>
      <c r="L57" s="10"/>
      <c r="M57" s="10"/>
      <c r="N57" s="10"/>
    </row>
    <row r="58" spans="1:14" x14ac:dyDescent="0.25">
      <c r="A58" s="37"/>
      <c r="B58" s="37"/>
      <c r="C58" s="24"/>
      <c r="D58" s="34"/>
      <c r="E58" s="5" t="s">
        <v>18</v>
      </c>
      <c r="F58" s="10"/>
      <c r="G58" s="10"/>
      <c r="H58" s="10">
        <v>506461</v>
      </c>
      <c r="I58" s="10"/>
      <c r="J58" s="10"/>
      <c r="K58" s="10"/>
      <c r="L58" s="10"/>
      <c r="M58" s="10"/>
      <c r="N58" s="10"/>
    </row>
    <row r="59" spans="1:14" x14ac:dyDescent="0.25">
      <c r="A59" s="37"/>
      <c r="B59" s="37"/>
      <c r="C59" s="24"/>
      <c r="D59" s="34"/>
      <c r="E59" s="5" t="s">
        <v>257</v>
      </c>
      <c r="F59" s="10"/>
      <c r="G59" s="10"/>
      <c r="H59" s="10">
        <v>420000</v>
      </c>
      <c r="I59" s="10"/>
      <c r="J59" s="10"/>
      <c r="K59" s="10"/>
      <c r="L59" s="10"/>
      <c r="M59" s="10"/>
      <c r="N59" s="10"/>
    </row>
    <row r="60" spans="1:14" x14ac:dyDescent="0.25">
      <c r="A60" s="38"/>
      <c r="B60" s="38"/>
      <c r="C60" s="25"/>
      <c r="D60" s="35"/>
      <c r="E60" s="5" t="s">
        <v>87</v>
      </c>
      <c r="F60" s="10"/>
      <c r="G60" s="10"/>
      <c r="H60" s="10">
        <v>131361</v>
      </c>
      <c r="I60" s="10"/>
      <c r="J60" s="10"/>
      <c r="K60" s="10"/>
      <c r="L60" s="10"/>
      <c r="M60" s="10"/>
      <c r="N60" s="10"/>
    </row>
    <row r="61" spans="1:14" x14ac:dyDescent="0.25">
      <c r="A61" s="5" t="s">
        <v>258</v>
      </c>
      <c r="B61" s="5"/>
      <c r="C61" s="5"/>
      <c r="D61" s="5"/>
      <c r="E61" s="5"/>
      <c r="F61" s="11"/>
      <c r="G61" s="11"/>
      <c r="H61" s="11">
        <f>SUM(H56:H60)</f>
        <v>1107702</v>
      </c>
      <c r="I61" s="11"/>
      <c r="J61" s="11"/>
      <c r="K61" s="11"/>
      <c r="L61" s="11"/>
      <c r="M61" s="11"/>
      <c r="N61" s="11"/>
    </row>
    <row r="62" spans="1:14" x14ac:dyDescent="0.25">
      <c r="A62" s="28">
        <v>7847847</v>
      </c>
      <c r="B62" s="28" t="s">
        <v>259</v>
      </c>
      <c r="C62" s="27" t="s">
        <v>260</v>
      </c>
      <c r="D62" s="27" t="s">
        <v>215</v>
      </c>
      <c r="E62" s="5" t="s">
        <v>9</v>
      </c>
      <c r="F62" s="10"/>
      <c r="G62" s="10"/>
      <c r="H62" s="10"/>
      <c r="I62" s="10"/>
      <c r="J62" s="10"/>
      <c r="K62" s="10"/>
      <c r="L62" s="10"/>
      <c r="M62" s="10">
        <v>2046500</v>
      </c>
      <c r="N62" s="10"/>
    </row>
    <row r="63" spans="1:14" x14ac:dyDescent="0.25">
      <c r="A63" s="28"/>
      <c r="B63" s="28"/>
      <c r="C63" s="27"/>
      <c r="D63" s="27"/>
      <c r="E63" s="5" t="s">
        <v>10</v>
      </c>
      <c r="F63" s="10"/>
      <c r="G63" s="10"/>
      <c r="H63" s="10"/>
      <c r="I63" s="10"/>
      <c r="J63" s="10"/>
      <c r="K63" s="10"/>
      <c r="L63" s="10"/>
      <c r="M63" s="10">
        <v>303500</v>
      </c>
      <c r="N63" s="10"/>
    </row>
    <row r="64" spans="1:14" x14ac:dyDescent="0.25">
      <c r="A64" s="28"/>
      <c r="B64" s="28"/>
      <c r="C64" s="27"/>
      <c r="D64" s="27"/>
      <c r="E64" s="5" t="s">
        <v>261</v>
      </c>
      <c r="F64" s="10"/>
      <c r="G64" s="10"/>
      <c r="H64" s="10"/>
      <c r="I64" s="10"/>
      <c r="J64" s="10"/>
      <c r="K64" s="10"/>
      <c r="L64" s="10">
        <v>2350000</v>
      </c>
      <c r="M64" s="10"/>
      <c r="N64" s="10"/>
    </row>
    <row r="65" spans="1:14" x14ac:dyDescent="0.25">
      <c r="A65" s="5" t="s">
        <v>262</v>
      </c>
      <c r="B65" s="5"/>
      <c r="C65" s="5"/>
      <c r="D65" s="5"/>
      <c r="E65" s="5"/>
      <c r="F65" s="11"/>
      <c r="G65" s="11"/>
      <c r="H65" s="11"/>
      <c r="I65" s="11"/>
      <c r="J65" s="11"/>
      <c r="K65" s="11"/>
      <c r="L65" s="11">
        <f>SUM(L62:L64)</f>
        <v>2350000</v>
      </c>
      <c r="M65" s="11">
        <f>SUM(M62:M64)</f>
        <v>2350000</v>
      </c>
      <c r="N65" s="11"/>
    </row>
    <row r="66" spans="1:14" x14ac:dyDescent="0.25">
      <c r="A66" s="39">
        <v>7856048</v>
      </c>
      <c r="B66" s="28" t="s">
        <v>263</v>
      </c>
      <c r="C66" s="27" t="s">
        <v>264</v>
      </c>
      <c r="D66" s="27" t="s">
        <v>215</v>
      </c>
      <c r="E66" s="5" t="s">
        <v>9</v>
      </c>
      <c r="F66" s="10"/>
      <c r="G66" s="10"/>
      <c r="H66" s="10"/>
      <c r="I66" s="10"/>
      <c r="J66" s="10"/>
      <c r="K66" s="10"/>
      <c r="L66" s="10">
        <v>1450000</v>
      </c>
      <c r="M66" s="10"/>
      <c r="N66" s="10"/>
    </row>
    <row r="67" spans="1:14" x14ac:dyDescent="0.25">
      <c r="A67" s="39"/>
      <c r="B67" s="28"/>
      <c r="C67" s="27"/>
      <c r="D67" s="27"/>
      <c r="E67" s="5" t="s">
        <v>183</v>
      </c>
      <c r="F67" s="10"/>
      <c r="G67" s="10"/>
      <c r="H67" s="10"/>
      <c r="I67" s="10"/>
      <c r="J67" s="10"/>
      <c r="K67" s="10"/>
      <c r="L67" s="10"/>
      <c r="M67" s="10">
        <v>600000</v>
      </c>
      <c r="N67" s="10"/>
    </row>
    <row r="68" spans="1:14" x14ac:dyDescent="0.25">
      <c r="A68" s="39"/>
      <c r="B68" s="28"/>
      <c r="C68" s="27"/>
      <c r="D68" s="27"/>
      <c r="E68" s="5" t="s">
        <v>10</v>
      </c>
      <c r="F68" s="10"/>
      <c r="G68" s="10"/>
      <c r="H68" s="10"/>
      <c r="I68" s="10"/>
      <c r="J68" s="10"/>
      <c r="K68" s="10"/>
      <c r="L68" s="10"/>
      <c r="M68" s="10">
        <v>850000</v>
      </c>
      <c r="N68" s="10"/>
    </row>
    <row r="69" spans="1:14" x14ac:dyDescent="0.25">
      <c r="A69" s="39"/>
      <c r="B69" s="28"/>
      <c r="C69" s="27"/>
      <c r="D69" s="27"/>
      <c r="E69" s="5" t="s">
        <v>173</v>
      </c>
      <c r="F69" s="10"/>
      <c r="G69" s="10"/>
      <c r="H69" s="10"/>
      <c r="I69" s="10"/>
      <c r="J69" s="10"/>
      <c r="K69" s="10"/>
      <c r="L69" s="10"/>
      <c r="M69" s="10">
        <v>30000</v>
      </c>
      <c r="N69" s="10"/>
    </row>
    <row r="70" spans="1:14" x14ac:dyDescent="0.25">
      <c r="A70" s="39"/>
      <c r="B70" s="28"/>
      <c r="C70" s="27"/>
      <c r="D70" s="27"/>
      <c r="E70" s="5" t="s">
        <v>17</v>
      </c>
      <c r="F70" s="10"/>
      <c r="G70" s="10"/>
      <c r="H70" s="10"/>
      <c r="I70" s="10"/>
      <c r="J70" s="10"/>
      <c r="K70" s="10"/>
      <c r="L70" s="10"/>
      <c r="M70" s="10">
        <v>800000</v>
      </c>
      <c r="N70" s="10"/>
    </row>
    <row r="71" spans="1:14" x14ac:dyDescent="0.25">
      <c r="A71" s="39"/>
      <c r="B71" s="28"/>
      <c r="C71" s="27"/>
      <c r="D71" s="27"/>
      <c r="E71" s="5" t="s">
        <v>78</v>
      </c>
      <c r="F71" s="10"/>
      <c r="G71" s="10"/>
      <c r="H71" s="10"/>
      <c r="I71" s="10"/>
      <c r="J71" s="10"/>
      <c r="K71" s="10"/>
      <c r="L71" s="10"/>
      <c r="M71" s="10">
        <v>5300000</v>
      </c>
      <c r="N71" s="10"/>
    </row>
    <row r="72" spans="1:14" x14ac:dyDescent="0.25">
      <c r="A72" s="39"/>
      <c r="B72" s="28"/>
      <c r="C72" s="27"/>
      <c r="D72" s="27"/>
      <c r="E72" s="5" t="s">
        <v>18</v>
      </c>
      <c r="F72" s="10"/>
      <c r="G72" s="10"/>
      <c r="H72" s="10"/>
      <c r="I72" s="10"/>
      <c r="J72" s="10"/>
      <c r="K72" s="10"/>
      <c r="L72" s="10"/>
      <c r="M72" s="10">
        <v>2700000</v>
      </c>
      <c r="N72" s="10"/>
    </row>
    <row r="73" spans="1:14" x14ac:dyDescent="0.25">
      <c r="A73" s="39"/>
      <c r="B73" s="28"/>
      <c r="C73" s="27"/>
      <c r="D73" s="27"/>
      <c r="E73" s="5" t="s">
        <v>257</v>
      </c>
      <c r="F73" s="10"/>
      <c r="G73" s="10"/>
      <c r="H73" s="10"/>
      <c r="I73" s="10"/>
      <c r="J73" s="10"/>
      <c r="K73" s="10"/>
      <c r="L73" s="10"/>
      <c r="M73" s="10">
        <v>4500000</v>
      </c>
      <c r="N73" s="10"/>
    </row>
    <row r="74" spans="1:14" x14ac:dyDescent="0.25">
      <c r="A74" s="39"/>
      <c r="B74" s="28"/>
      <c r="C74" s="27"/>
      <c r="D74" s="27"/>
      <c r="E74" s="5" t="s">
        <v>87</v>
      </c>
      <c r="F74" s="10"/>
      <c r="G74" s="10"/>
      <c r="H74" s="10"/>
      <c r="I74" s="10"/>
      <c r="J74" s="10"/>
      <c r="K74" s="10"/>
      <c r="L74" s="10">
        <v>13330000</v>
      </c>
      <c r="M74" s="10"/>
      <c r="N74" s="10"/>
    </row>
    <row r="75" spans="1:14" x14ac:dyDescent="0.25">
      <c r="A75" s="5" t="s">
        <v>265</v>
      </c>
      <c r="B75" s="5"/>
      <c r="C75" s="5"/>
      <c r="D75" s="5"/>
      <c r="E75" s="5"/>
      <c r="F75" s="11"/>
      <c r="G75" s="11"/>
      <c r="H75" s="11"/>
      <c r="I75" s="11"/>
      <c r="J75" s="11"/>
      <c r="K75" s="11"/>
      <c r="L75" s="11">
        <f>SUM(L66:L74)</f>
        <v>14780000</v>
      </c>
      <c r="M75" s="11">
        <f>SUM(M66:M74)</f>
        <v>14780000</v>
      </c>
      <c r="N75" s="11"/>
    </row>
    <row r="76" spans="1:14" x14ac:dyDescent="0.25">
      <c r="A76" s="17">
        <v>7856561</v>
      </c>
      <c r="B76" s="17" t="s">
        <v>266</v>
      </c>
      <c r="C76" s="16" t="s">
        <v>267</v>
      </c>
      <c r="D76" s="16" t="s">
        <v>268</v>
      </c>
      <c r="E76" s="5" t="s">
        <v>172</v>
      </c>
      <c r="F76" s="10"/>
      <c r="G76" s="10"/>
      <c r="H76" s="10">
        <v>33711</v>
      </c>
      <c r="I76" s="10"/>
      <c r="J76" s="10"/>
      <c r="K76" s="10"/>
      <c r="L76" s="10"/>
      <c r="M76" s="10"/>
      <c r="N76" s="10"/>
    </row>
    <row r="77" spans="1:14" x14ac:dyDescent="0.25">
      <c r="A77" s="17"/>
      <c r="B77" s="17"/>
      <c r="C77" s="16"/>
      <c r="D77" s="16"/>
      <c r="E77" s="5" t="s">
        <v>82</v>
      </c>
      <c r="F77" s="10"/>
      <c r="G77" s="10"/>
      <c r="H77" s="10">
        <v>1118727</v>
      </c>
      <c r="I77" s="10"/>
      <c r="J77" s="10"/>
      <c r="K77" s="10"/>
      <c r="L77" s="10"/>
      <c r="M77" s="10"/>
      <c r="N77" s="10"/>
    </row>
    <row r="78" spans="1:14" x14ac:dyDescent="0.25">
      <c r="A78" s="17"/>
      <c r="B78" s="17"/>
      <c r="C78" s="16"/>
      <c r="D78" s="16"/>
      <c r="E78" s="5" t="s">
        <v>229</v>
      </c>
      <c r="F78" s="10"/>
      <c r="G78" s="10"/>
      <c r="H78" s="10">
        <v>98000</v>
      </c>
      <c r="I78" s="10"/>
      <c r="J78" s="10"/>
      <c r="K78" s="10"/>
      <c r="L78" s="10"/>
      <c r="M78" s="10"/>
      <c r="N78" s="10"/>
    </row>
    <row r="79" spans="1:14" x14ac:dyDescent="0.25">
      <c r="A79" s="5" t="s">
        <v>269</v>
      </c>
      <c r="B79" s="5"/>
      <c r="C79" s="5"/>
      <c r="D79" s="5"/>
      <c r="E79" s="5"/>
      <c r="F79" s="11"/>
      <c r="G79" s="11"/>
      <c r="H79" s="11">
        <f>SUM(H76:H78)</f>
        <v>1250438</v>
      </c>
      <c r="I79" s="11"/>
      <c r="J79" s="11"/>
      <c r="K79" s="11"/>
      <c r="L79" s="11"/>
      <c r="M79" s="11"/>
      <c r="N79" s="11"/>
    </row>
    <row r="80" spans="1:14" x14ac:dyDescent="0.25">
      <c r="A80" s="28">
        <v>7857235</v>
      </c>
      <c r="B80" s="28" t="s">
        <v>270</v>
      </c>
      <c r="C80" s="27" t="s">
        <v>271</v>
      </c>
      <c r="D80" s="27" t="s">
        <v>215</v>
      </c>
      <c r="E80" s="5" t="s">
        <v>9</v>
      </c>
      <c r="F80" s="10"/>
      <c r="G80" s="10"/>
      <c r="H80" s="10"/>
      <c r="I80" s="10"/>
      <c r="J80" s="10"/>
      <c r="K80" s="10"/>
      <c r="L80" s="10">
        <v>11000000</v>
      </c>
      <c r="M80" s="10"/>
      <c r="N80" s="10"/>
    </row>
    <row r="81" spans="1:14" x14ac:dyDescent="0.25">
      <c r="A81" s="28"/>
      <c r="B81" s="28"/>
      <c r="C81" s="27"/>
      <c r="D81" s="27"/>
      <c r="E81" s="5" t="s">
        <v>272</v>
      </c>
      <c r="F81" s="10"/>
      <c r="G81" s="10"/>
      <c r="H81" s="10"/>
      <c r="I81" s="10"/>
      <c r="J81" s="10"/>
      <c r="K81" s="10"/>
      <c r="L81" s="10"/>
      <c r="M81" s="10">
        <v>2811276</v>
      </c>
      <c r="N81" s="10"/>
    </row>
    <row r="82" spans="1:14" x14ac:dyDescent="0.25">
      <c r="A82" s="28"/>
      <c r="B82" s="28"/>
      <c r="C82" s="27"/>
      <c r="D82" s="27"/>
      <c r="E82" s="5" t="s">
        <v>18</v>
      </c>
      <c r="F82" s="10"/>
      <c r="G82" s="10"/>
      <c r="H82" s="10"/>
      <c r="I82" s="10"/>
      <c r="J82" s="10"/>
      <c r="K82" s="10"/>
      <c r="L82" s="10"/>
      <c r="M82" s="10">
        <v>8188724</v>
      </c>
      <c r="N82" s="10"/>
    </row>
    <row r="83" spans="1:14" x14ac:dyDescent="0.25">
      <c r="A83" s="5" t="s">
        <v>273</v>
      </c>
      <c r="B83" s="5"/>
      <c r="C83" s="5"/>
      <c r="D83" s="5"/>
      <c r="E83" s="5"/>
      <c r="F83" s="11"/>
      <c r="G83" s="11"/>
      <c r="H83" s="11"/>
      <c r="I83" s="11"/>
      <c r="J83" s="11"/>
      <c r="K83" s="11"/>
      <c r="L83" s="11">
        <f>SUM(L80:L82)</f>
        <v>11000000</v>
      </c>
      <c r="M83" s="11">
        <f>SUM(M80:M82)</f>
        <v>11000000</v>
      </c>
      <c r="N83" s="11"/>
    </row>
    <row r="84" spans="1:14" x14ac:dyDescent="0.25">
      <c r="A84" s="28">
        <v>7863765</v>
      </c>
      <c r="B84" s="28" t="s">
        <v>274</v>
      </c>
      <c r="C84" s="27" t="s">
        <v>275</v>
      </c>
      <c r="D84" s="27" t="s">
        <v>215</v>
      </c>
      <c r="E84" s="5" t="s">
        <v>120</v>
      </c>
      <c r="F84" s="10"/>
      <c r="G84" s="10"/>
      <c r="H84" s="10"/>
      <c r="I84" s="10"/>
      <c r="J84" s="10"/>
      <c r="K84" s="10"/>
      <c r="L84" s="10"/>
      <c r="M84" s="10">
        <v>200000</v>
      </c>
      <c r="N84" s="10"/>
    </row>
    <row r="85" spans="1:14" x14ac:dyDescent="0.25">
      <c r="A85" s="28"/>
      <c r="B85" s="28"/>
      <c r="C85" s="27"/>
      <c r="D85" s="27"/>
      <c r="E85" s="5" t="s">
        <v>10</v>
      </c>
      <c r="F85" s="10"/>
      <c r="G85" s="10"/>
      <c r="H85" s="10"/>
      <c r="I85" s="10"/>
      <c r="J85" s="10"/>
      <c r="K85" s="10"/>
      <c r="L85" s="10">
        <v>600000</v>
      </c>
      <c r="M85" s="10"/>
      <c r="N85" s="10"/>
    </row>
    <row r="86" spans="1:14" x14ac:dyDescent="0.25">
      <c r="A86" s="28"/>
      <c r="B86" s="28"/>
      <c r="C86" s="27"/>
      <c r="D86" s="27"/>
      <c r="E86" s="5" t="s">
        <v>68</v>
      </c>
      <c r="F86" s="10"/>
      <c r="G86" s="10"/>
      <c r="H86" s="10"/>
      <c r="I86" s="10"/>
      <c r="J86" s="10"/>
      <c r="K86" s="10"/>
      <c r="L86" s="10"/>
      <c r="M86" s="10">
        <v>400000</v>
      </c>
      <c r="N86" s="10"/>
    </row>
    <row r="87" spans="1:14" x14ac:dyDescent="0.25">
      <c r="A87" s="28"/>
      <c r="B87" s="28"/>
      <c r="C87" s="27"/>
      <c r="D87" s="27"/>
      <c r="E87" s="5" t="s">
        <v>47</v>
      </c>
      <c r="F87" s="10"/>
      <c r="G87" s="10"/>
      <c r="H87" s="10"/>
      <c r="I87" s="10"/>
      <c r="J87" s="10"/>
      <c r="K87" s="10"/>
      <c r="L87" s="10"/>
      <c r="M87" s="10">
        <v>100000</v>
      </c>
      <c r="N87" s="10"/>
    </row>
    <row r="88" spans="1:14" x14ac:dyDescent="0.25">
      <c r="A88" s="28"/>
      <c r="B88" s="28"/>
      <c r="C88" s="27"/>
      <c r="D88" s="27"/>
      <c r="E88" s="5" t="s">
        <v>40</v>
      </c>
      <c r="F88" s="10"/>
      <c r="G88" s="10"/>
      <c r="H88" s="10"/>
      <c r="I88" s="10"/>
      <c r="J88" s="10"/>
      <c r="K88" s="10"/>
      <c r="L88" s="10">
        <v>500000</v>
      </c>
      <c r="M88" s="10"/>
      <c r="N88" s="10"/>
    </row>
    <row r="89" spans="1:14" x14ac:dyDescent="0.25">
      <c r="A89" s="28"/>
      <c r="B89" s="28"/>
      <c r="C89" s="27"/>
      <c r="D89" s="27"/>
      <c r="E89" s="5" t="s">
        <v>60</v>
      </c>
      <c r="F89" s="10"/>
      <c r="G89" s="10"/>
      <c r="H89" s="10"/>
      <c r="I89" s="10"/>
      <c r="J89" s="10"/>
      <c r="K89" s="10"/>
      <c r="L89" s="10"/>
      <c r="M89" s="10">
        <v>200000</v>
      </c>
      <c r="N89" s="10"/>
    </row>
    <row r="90" spans="1:14" x14ac:dyDescent="0.25">
      <c r="A90" s="28"/>
      <c r="B90" s="28"/>
      <c r="C90" s="27"/>
      <c r="D90" s="27"/>
      <c r="E90" s="5" t="s">
        <v>178</v>
      </c>
      <c r="F90" s="10"/>
      <c r="G90" s="10"/>
      <c r="H90" s="10"/>
      <c r="I90" s="10"/>
      <c r="J90" s="10"/>
      <c r="K90" s="10"/>
      <c r="L90" s="10"/>
      <c r="M90" s="10">
        <v>200000</v>
      </c>
      <c r="N90" s="10"/>
    </row>
    <row r="91" spans="1:14" x14ac:dyDescent="0.25">
      <c r="A91" s="5" t="s">
        <v>276</v>
      </c>
      <c r="B91" s="5"/>
      <c r="C91" s="5"/>
      <c r="D91" s="5"/>
      <c r="E91" s="5"/>
      <c r="F91" s="11"/>
      <c r="G91" s="11"/>
      <c r="H91" s="11"/>
      <c r="I91" s="11"/>
      <c r="J91" s="11"/>
      <c r="K91" s="11"/>
      <c r="L91" s="11">
        <f>SUM(L84:L90)</f>
        <v>1100000</v>
      </c>
      <c r="M91" s="11">
        <f>SUM(M84:M90)</f>
        <v>1100000</v>
      </c>
      <c r="N91" s="11"/>
    </row>
    <row r="92" spans="1:14" x14ac:dyDescent="0.25">
      <c r="A92" s="28">
        <v>7863800</v>
      </c>
      <c r="B92" s="28" t="s">
        <v>277</v>
      </c>
      <c r="C92" s="27" t="s">
        <v>278</v>
      </c>
      <c r="D92" s="27" t="s">
        <v>215</v>
      </c>
      <c r="E92" s="5" t="s">
        <v>9</v>
      </c>
      <c r="F92" s="10"/>
      <c r="G92" s="10"/>
      <c r="H92" s="10"/>
      <c r="I92" s="10"/>
      <c r="J92" s="10"/>
      <c r="K92" s="10"/>
      <c r="L92" s="10"/>
      <c r="M92" s="10">
        <v>293215</v>
      </c>
      <c r="N92" s="10"/>
    </row>
    <row r="93" spans="1:14" x14ac:dyDescent="0.25">
      <c r="A93" s="28"/>
      <c r="B93" s="28"/>
      <c r="C93" s="27"/>
      <c r="D93" s="27"/>
      <c r="E93" s="5" t="s">
        <v>87</v>
      </c>
      <c r="F93" s="10"/>
      <c r="G93" s="10"/>
      <c r="H93" s="10"/>
      <c r="I93" s="10"/>
      <c r="J93" s="10"/>
      <c r="K93" s="10"/>
      <c r="L93" s="10">
        <v>293215</v>
      </c>
      <c r="M93" s="10"/>
      <c r="N93" s="10"/>
    </row>
    <row r="94" spans="1:14" x14ac:dyDescent="0.25">
      <c r="A94" s="5" t="s">
        <v>279</v>
      </c>
      <c r="B94" s="5"/>
      <c r="C94" s="5"/>
      <c r="D94" s="5"/>
      <c r="E94" s="5"/>
      <c r="F94" s="11"/>
      <c r="G94" s="11"/>
      <c r="H94" s="11"/>
      <c r="I94" s="11"/>
      <c r="J94" s="11"/>
      <c r="K94" s="11"/>
      <c r="L94" s="11">
        <f>SUM(L92:L93)</f>
        <v>293215</v>
      </c>
      <c r="M94" s="11">
        <f>SUM(M92:M93)</f>
        <v>293215</v>
      </c>
      <c r="N94" s="11"/>
    </row>
    <row r="95" spans="1:14" x14ac:dyDescent="0.25">
      <c r="A95" s="28">
        <v>7864016</v>
      </c>
      <c r="B95" s="28" t="s">
        <v>280</v>
      </c>
      <c r="C95" s="27" t="s">
        <v>281</v>
      </c>
      <c r="D95" s="27" t="s">
        <v>282</v>
      </c>
      <c r="E95" s="5" t="s">
        <v>227</v>
      </c>
      <c r="F95" s="10"/>
      <c r="G95" s="10"/>
      <c r="H95" s="10">
        <v>50000</v>
      </c>
      <c r="I95" s="10"/>
      <c r="J95" s="10"/>
      <c r="K95" s="10"/>
      <c r="L95" s="10"/>
      <c r="M95" s="10"/>
      <c r="N95" s="10"/>
    </row>
    <row r="96" spans="1:14" x14ac:dyDescent="0.25">
      <c r="A96" s="28"/>
      <c r="B96" s="28"/>
      <c r="C96" s="27"/>
      <c r="D96" s="27"/>
      <c r="E96" s="5" t="s">
        <v>18</v>
      </c>
      <c r="F96" s="10"/>
      <c r="G96" s="10"/>
      <c r="H96" s="10">
        <v>5000000</v>
      </c>
      <c r="I96" s="10"/>
      <c r="J96" s="10"/>
      <c r="K96" s="10"/>
      <c r="L96" s="10"/>
      <c r="M96" s="10"/>
      <c r="N96" s="10"/>
    </row>
    <row r="97" spans="1:14" x14ac:dyDescent="0.25">
      <c r="A97" s="28"/>
      <c r="B97" s="28"/>
      <c r="C97" s="27"/>
      <c r="D97" s="27"/>
      <c r="E97" s="5" t="s">
        <v>87</v>
      </c>
      <c r="F97" s="10"/>
      <c r="G97" s="10"/>
      <c r="H97" s="10">
        <v>134621</v>
      </c>
      <c r="I97" s="10"/>
      <c r="J97" s="10"/>
      <c r="K97" s="10"/>
      <c r="L97" s="10"/>
      <c r="M97" s="10"/>
      <c r="N97" s="10"/>
    </row>
    <row r="98" spans="1:14" x14ac:dyDescent="0.25">
      <c r="A98" s="5" t="s">
        <v>283</v>
      </c>
      <c r="B98" s="5"/>
      <c r="C98" s="5"/>
      <c r="D98" s="5"/>
      <c r="E98" s="5"/>
      <c r="F98" s="11"/>
      <c r="G98" s="11"/>
      <c r="H98" s="11">
        <f>SUM(H95:H97)</f>
        <v>5184621</v>
      </c>
      <c r="I98" s="11"/>
      <c r="J98" s="11"/>
      <c r="K98" s="11"/>
      <c r="L98" s="11"/>
      <c r="M98" s="11"/>
      <c r="N98" s="11"/>
    </row>
    <row r="99" spans="1:14" x14ac:dyDescent="0.25">
      <c r="A99" s="9">
        <v>7864061</v>
      </c>
      <c r="B99" s="5" t="s">
        <v>284</v>
      </c>
      <c r="C99" s="6" t="s">
        <v>285</v>
      </c>
      <c r="D99" s="6" t="s">
        <v>286</v>
      </c>
      <c r="E99" s="5" t="s">
        <v>257</v>
      </c>
      <c r="F99" s="10"/>
      <c r="G99" s="10"/>
      <c r="H99" s="10"/>
      <c r="I99" s="10"/>
      <c r="J99" s="10">
        <v>0</v>
      </c>
      <c r="K99" s="10">
        <v>949889</v>
      </c>
      <c r="L99" s="10"/>
      <c r="M99" s="10"/>
      <c r="N99" s="10"/>
    </row>
    <row r="100" spans="1:14" x14ac:dyDescent="0.25">
      <c r="A100" s="5" t="s">
        <v>287</v>
      </c>
      <c r="B100" s="5"/>
      <c r="C100" s="5"/>
      <c r="D100" s="5"/>
      <c r="E100" s="5"/>
      <c r="F100" s="11"/>
      <c r="G100" s="11"/>
      <c r="H100" s="11"/>
      <c r="I100" s="11"/>
      <c r="J100" s="11">
        <v>0</v>
      </c>
      <c r="K100" s="11">
        <v>949889</v>
      </c>
      <c r="L100" s="11"/>
      <c r="M100" s="11"/>
      <c r="N100" s="11"/>
    </row>
    <row r="101" spans="1:14" x14ac:dyDescent="0.25">
      <c r="A101" s="28">
        <v>7868230</v>
      </c>
      <c r="B101" s="28" t="s">
        <v>288</v>
      </c>
      <c r="C101" s="27" t="s">
        <v>289</v>
      </c>
      <c r="D101" s="27" t="s">
        <v>215</v>
      </c>
      <c r="E101" s="5" t="s">
        <v>6</v>
      </c>
      <c r="F101" s="10"/>
      <c r="G101" s="10"/>
      <c r="H101" s="10"/>
      <c r="I101" s="10"/>
      <c r="J101" s="10"/>
      <c r="K101" s="10"/>
      <c r="L101" s="10"/>
      <c r="M101" s="10">
        <v>700000</v>
      </c>
      <c r="N101" s="10"/>
    </row>
    <row r="102" spans="1:14" x14ac:dyDescent="0.25">
      <c r="A102" s="28"/>
      <c r="B102" s="28"/>
      <c r="C102" s="27"/>
      <c r="D102" s="27"/>
      <c r="E102" s="5" t="s">
        <v>78</v>
      </c>
      <c r="F102" s="10"/>
      <c r="G102" s="10"/>
      <c r="H102" s="10"/>
      <c r="I102" s="10"/>
      <c r="J102" s="10"/>
      <c r="K102" s="10"/>
      <c r="L102" s="10">
        <v>700000</v>
      </c>
      <c r="M102" s="10"/>
      <c r="N102" s="10"/>
    </row>
    <row r="103" spans="1:14" x14ac:dyDescent="0.25">
      <c r="A103" s="5" t="s">
        <v>290</v>
      </c>
      <c r="B103" s="5"/>
      <c r="C103" s="5"/>
      <c r="D103" s="5"/>
      <c r="E103" s="5"/>
      <c r="F103" s="11"/>
      <c r="G103" s="11"/>
      <c r="H103" s="11"/>
      <c r="I103" s="11"/>
      <c r="J103" s="11"/>
      <c r="K103" s="11"/>
      <c r="L103" s="11">
        <f>SUM(L101:L102)</f>
        <v>700000</v>
      </c>
      <c r="M103" s="11">
        <f>SUM(M101:M102)</f>
        <v>700000</v>
      </c>
      <c r="N103" s="11"/>
    </row>
    <row r="104" spans="1:14" x14ac:dyDescent="0.25">
      <c r="A104" s="28">
        <v>7871324</v>
      </c>
      <c r="B104" s="28" t="s">
        <v>291</v>
      </c>
      <c r="C104" s="27" t="s">
        <v>292</v>
      </c>
      <c r="D104" s="27" t="s">
        <v>248</v>
      </c>
      <c r="E104" s="5" t="s">
        <v>172</v>
      </c>
      <c r="F104" s="10"/>
      <c r="G104" s="10"/>
      <c r="H104" s="10">
        <v>354224</v>
      </c>
      <c r="I104" s="10"/>
      <c r="J104" s="10"/>
      <c r="K104" s="10"/>
      <c r="L104" s="10"/>
      <c r="M104" s="10"/>
      <c r="N104" s="10"/>
    </row>
    <row r="105" spans="1:14" x14ac:dyDescent="0.25">
      <c r="A105" s="28"/>
      <c r="B105" s="28"/>
      <c r="C105" s="27"/>
      <c r="D105" s="27"/>
      <c r="E105" s="5" t="s">
        <v>221</v>
      </c>
      <c r="F105" s="10"/>
      <c r="G105" s="10"/>
      <c r="H105" s="10">
        <v>1701000</v>
      </c>
      <c r="I105" s="10"/>
      <c r="J105" s="10"/>
      <c r="K105" s="10"/>
      <c r="L105" s="10"/>
      <c r="M105" s="10"/>
      <c r="N105" s="10"/>
    </row>
    <row r="106" spans="1:14" x14ac:dyDescent="0.25">
      <c r="A106" s="5" t="s">
        <v>293</v>
      </c>
      <c r="B106" s="5"/>
      <c r="C106" s="5"/>
      <c r="D106" s="5"/>
      <c r="E106" s="5"/>
      <c r="F106" s="11"/>
      <c r="G106" s="11"/>
      <c r="H106" s="11">
        <f>SUM(H104:H105)</f>
        <v>2055224</v>
      </c>
      <c r="I106" s="11"/>
      <c r="J106" s="11"/>
      <c r="K106" s="11"/>
      <c r="L106" s="11"/>
      <c r="M106" s="11"/>
      <c r="N106" s="11"/>
    </row>
    <row r="107" spans="1:14" x14ac:dyDescent="0.25">
      <c r="A107" s="20">
        <v>7872081</v>
      </c>
      <c r="B107" s="20" t="s">
        <v>294</v>
      </c>
      <c r="C107" s="23" t="s">
        <v>295</v>
      </c>
      <c r="D107" s="23" t="s">
        <v>248</v>
      </c>
      <c r="E107" s="5" t="s">
        <v>183</v>
      </c>
      <c r="F107" s="10"/>
      <c r="G107" s="10"/>
      <c r="H107" s="10">
        <v>275000</v>
      </c>
      <c r="I107" s="10"/>
      <c r="J107" s="10"/>
      <c r="K107" s="10"/>
      <c r="L107" s="10"/>
      <c r="M107" s="10"/>
      <c r="N107" s="10"/>
    </row>
    <row r="108" spans="1:14" x14ac:dyDescent="0.25">
      <c r="A108" s="21"/>
      <c r="B108" s="21"/>
      <c r="C108" s="24"/>
      <c r="D108" s="24"/>
      <c r="E108" s="5" t="s">
        <v>296</v>
      </c>
      <c r="F108" s="10"/>
      <c r="G108" s="10"/>
      <c r="H108" s="10">
        <v>670000</v>
      </c>
      <c r="I108" s="10"/>
      <c r="J108" s="10"/>
      <c r="K108" s="10"/>
      <c r="L108" s="10"/>
      <c r="M108" s="10"/>
      <c r="N108" s="10"/>
    </row>
    <row r="109" spans="1:14" x14ac:dyDescent="0.25">
      <c r="A109" s="21"/>
      <c r="B109" s="21"/>
      <c r="C109" s="24"/>
      <c r="D109" s="24"/>
      <c r="E109" s="5" t="s">
        <v>54</v>
      </c>
      <c r="F109" s="10"/>
      <c r="G109" s="10"/>
      <c r="H109" s="10">
        <v>50000</v>
      </c>
      <c r="I109" s="10"/>
      <c r="J109" s="10"/>
      <c r="K109" s="10"/>
      <c r="L109" s="10"/>
      <c r="M109" s="10"/>
      <c r="N109" s="10"/>
    </row>
    <row r="110" spans="1:14" x14ac:dyDescent="0.25">
      <c r="A110" s="21"/>
      <c r="B110" s="21"/>
      <c r="C110" s="24"/>
      <c r="D110" s="24"/>
      <c r="E110" s="5" t="s">
        <v>40</v>
      </c>
      <c r="F110" s="10"/>
      <c r="G110" s="10"/>
      <c r="H110" s="10">
        <v>400000</v>
      </c>
      <c r="I110" s="10"/>
      <c r="J110" s="10"/>
      <c r="K110" s="10"/>
      <c r="L110" s="10"/>
      <c r="M110" s="10"/>
      <c r="N110" s="10"/>
    </row>
    <row r="111" spans="1:14" x14ac:dyDescent="0.25">
      <c r="A111" s="21"/>
      <c r="B111" s="21"/>
      <c r="C111" s="24"/>
      <c r="D111" s="24"/>
      <c r="E111" s="5" t="s">
        <v>177</v>
      </c>
      <c r="F111" s="10"/>
      <c r="G111" s="10"/>
      <c r="H111" s="10">
        <v>90500</v>
      </c>
      <c r="I111" s="10"/>
      <c r="J111" s="10"/>
      <c r="K111" s="10"/>
      <c r="L111" s="10"/>
      <c r="M111" s="10"/>
      <c r="N111" s="10"/>
    </row>
    <row r="112" spans="1:14" x14ac:dyDescent="0.25">
      <c r="A112" s="21"/>
      <c r="B112" s="21"/>
      <c r="C112" s="24"/>
      <c r="D112" s="24"/>
      <c r="E112" s="5" t="s">
        <v>58</v>
      </c>
      <c r="F112" s="10"/>
      <c r="G112" s="10"/>
      <c r="H112" s="10">
        <v>167000</v>
      </c>
      <c r="I112" s="10"/>
      <c r="J112" s="10"/>
      <c r="K112" s="10"/>
      <c r="L112" s="10"/>
      <c r="M112" s="10"/>
      <c r="N112" s="10"/>
    </row>
    <row r="113" spans="1:14" x14ac:dyDescent="0.25">
      <c r="A113" s="21"/>
      <c r="B113" s="21"/>
      <c r="C113" s="24"/>
      <c r="D113" s="24"/>
      <c r="E113" s="5" t="s">
        <v>17</v>
      </c>
      <c r="F113" s="10"/>
      <c r="G113" s="10"/>
      <c r="H113" s="10">
        <v>100000</v>
      </c>
      <c r="I113" s="10"/>
      <c r="J113" s="10"/>
      <c r="K113" s="10"/>
      <c r="L113" s="10"/>
      <c r="M113" s="10"/>
      <c r="N113" s="10"/>
    </row>
    <row r="114" spans="1:14" x14ac:dyDescent="0.25">
      <c r="A114" s="21"/>
      <c r="B114" s="21"/>
      <c r="C114" s="24"/>
      <c r="D114" s="24"/>
      <c r="E114" s="5" t="s">
        <v>78</v>
      </c>
      <c r="F114" s="10"/>
      <c r="G114" s="10"/>
      <c r="H114" s="10">
        <v>17745574</v>
      </c>
      <c r="I114" s="10"/>
      <c r="J114" s="10"/>
      <c r="K114" s="10"/>
      <c r="L114" s="10"/>
      <c r="M114" s="10"/>
      <c r="N114" s="10"/>
    </row>
    <row r="115" spans="1:14" x14ac:dyDescent="0.25">
      <c r="A115" s="21"/>
      <c r="B115" s="21"/>
      <c r="C115" s="24"/>
      <c r="D115" s="24"/>
      <c r="E115" s="5" t="s">
        <v>272</v>
      </c>
      <c r="F115" s="10"/>
      <c r="G115" s="10"/>
      <c r="H115" s="10">
        <v>480000</v>
      </c>
      <c r="I115" s="10"/>
      <c r="J115" s="10"/>
      <c r="K115" s="10"/>
      <c r="L115" s="10"/>
      <c r="M115" s="10"/>
      <c r="N115" s="10"/>
    </row>
    <row r="116" spans="1:14" x14ac:dyDescent="0.25">
      <c r="A116" s="21"/>
      <c r="B116" s="21"/>
      <c r="C116" s="24"/>
      <c r="D116" s="24"/>
      <c r="E116" s="5" t="s">
        <v>87</v>
      </c>
      <c r="F116" s="10"/>
      <c r="G116" s="10"/>
      <c r="H116" s="10">
        <v>253000</v>
      </c>
      <c r="I116" s="10"/>
      <c r="J116" s="10"/>
      <c r="K116" s="10"/>
      <c r="L116" s="10"/>
      <c r="M116" s="10"/>
      <c r="N116" s="10"/>
    </row>
    <row r="117" spans="1:14" x14ac:dyDescent="0.25">
      <c r="A117" s="22"/>
      <c r="B117" s="22"/>
      <c r="C117" s="25"/>
      <c r="D117" s="25"/>
      <c r="E117" s="5" t="s">
        <v>297</v>
      </c>
      <c r="F117" s="10"/>
      <c r="G117" s="10"/>
      <c r="H117" s="10">
        <v>1060920</v>
      </c>
      <c r="I117" s="10"/>
      <c r="J117" s="10"/>
      <c r="K117" s="10"/>
      <c r="L117" s="10"/>
      <c r="M117" s="10"/>
      <c r="N117" s="10"/>
    </row>
    <row r="118" spans="1:14" x14ac:dyDescent="0.25">
      <c r="A118" s="5" t="s">
        <v>298</v>
      </c>
      <c r="B118" s="5"/>
      <c r="C118" s="5"/>
      <c r="D118" s="5"/>
      <c r="E118" s="5"/>
      <c r="F118" s="11"/>
      <c r="G118" s="11"/>
      <c r="H118" s="11">
        <f>SUM(H107:H117)</f>
        <v>21291994</v>
      </c>
      <c r="I118" s="11"/>
      <c r="J118" s="11"/>
      <c r="K118" s="11"/>
      <c r="L118" s="11"/>
      <c r="M118" s="11"/>
      <c r="N118" s="11"/>
    </row>
    <row r="119" spans="1:14" x14ac:dyDescent="0.25">
      <c r="A119" s="28">
        <v>7872082</v>
      </c>
      <c r="B119" s="28" t="s">
        <v>299</v>
      </c>
      <c r="C119" s="27" t="s">
        <v>300</v>
      </c>
      <c r="D119" s="27" t="s">
        <v>215</v>
      </c>
      <c r="E119" s="5" t="s">
        <v>9</v>
      </c>
      <c r="F119" s="10"/>
      <c r="G119" s="10"/>
      <c r="H119" s="10"/>
      <c r="I119" s="10"/>
      <c r="J119" s="10"/>
      <c r="K119" s="10"/>
      <c r="L119" s="10">
        <v>2271000</v>
      </c>
      <c r="M119" s="10"/>
      <c r="N119" s="10"/>
    </row>
    <row r="120" spans="1:14" x14ac:dyDescent="0.25">
      <c r="A120" s="28"/>
      <c r="B120" s="28"/>
      <c r="C120" s="27"/>
      <c r="D120" s="27"/>
      <c r="E120" s="5" t="s">
        <v>120</v>
      </c>
      <c r="F120" s="10"/>
      <c r="G120" s="10"/>
      <c r="H120" s="10"/>
      <c r="I120" s="10"/>
      <c r="J120" s="10"/>
      <c r="K120" s="10"/>
      <c r="L120" s="10"/>
      <c r="M120" s="10">
        <v>981000</v>
      </c>
      <c r="N120" s="10"/>
    </row>
    <row r="121" spans="1:14" x14ac:dyDescent="0.25">
      <c r="A121" s="28"/>
      <c r="B121" s="28"/>
      <c r="C121" s="27"/>
      <c r="D121" s="27"/>
      <c r="E121" s="5" t="s">
        <v>272</v>
      </c>
      <c r="F121" s="10"/>
      <c r="G121" s="10"/>
      <c r="H121" s="10"/>
      <c r="I121" s="10"/>
      <c r="J121" s="10"/>
      <c r="K121" s="10"/>
      <c r="L121" s="10"/>
      <c r="M121" s="10">
        <v>1290000</v>
      </c>
      <c r="N121" s="10"/>
    </row>
    <row r="122" spans="1:14" x14ac:dyDescent="0.25">
      <c r="A122" s="5" t="s">
        <v>301</v>
      </c>
      <c r="B122" s="5"/>
      <c r="C122" s="5"/>
      <c r="D122" s="5"/>
      <c r="E122" s="5"/>
      <c r="F122" s="11"/>
      <c r="G122" s="11"/>
      <c r="H122" s="11"/>
      <c r="I122" s="11"/>
      <c r="J122" s="11"/>
      <c r="K122" s="11"/>
      <c r="L122" s="11">
        <f>SUM(L119:L121)</f>
        <v>2271000</v>
      </c>
      <c r="M122" s="11">
        <f>SUM(M119:M121)</f>
        <v>2271000</v>
      </c>
      <c r="N122" s="11"/>
    </row>
    <row r="123" spans="1:14" x14ac:dyDescent="0.25">
      <c r="A123" s="20">
        <v>7946739</v>
      </c>
      <c r="B123" s="20" t="s">
        <v>302</v>
      </c>
      <c r="C123" s="23" t="s">
        <v>303</v>
      </c>
      <c r="D123" s="23" t="s">
        <v>304</v>
      </c>
      <c r="E123" s="5" t="s">
        <v>77</v>
      </c>
      <c r="F123" s="10"/>
      <c r="G123" s="10"/>
      <c r="H123" s="10"/>
      <c r="I123" s="10"/>
      <c r="J123" s="10"/>
      <c r="K123" s="10">
        <v>660000</v>
      </c>
      <c r="L123" s="10"/>
      <c r="M123" s="10"/>
      <c r="N123" s="10"/>
    </row>
    <row r="124" spans="1:14" x14ac:dyDescent="0.25">
      <c r="A124" s="21"/>
      <c r="B124" s="21"/>
      <c r="C124" s="24"/>
      <c r="D124" s="24"/>
      <c r="E124" s="5" t="s">
        <v>296</v>
      </c>
      <c r="F124" s="10"/>
      <c r="G124" s="10"/>
      <c r="H124" s="10"/>
      <c r="I124" s="10"/>
      <c r="J124" s="10"/>
      <c r="K124" s="10">
        <v>558920</v>
      </c>
      <c r="L124" s="10"/>
      <c r="M124" s="10"/>
      <c r="N124" s="10"/>
    </row>
    <row r="125" spans="1:14" x14ac:dyDescent="0.25">
      <c r="A125" s="21"/>
      <c r="B125" s="21"/>
      <c r="C125" s="24"/>
      <c r="D125" s="24"/>
      <c r="E125" s="5" t="s">
        <v>54</v>
      </c>
      <c r="F125" s="10"/>
      <c r="G125" s="10"/>
      <c r="H125" s="10"/>
      <c r="I125" s="10"/>
      <c r="J125" s="10"/>
      <c r="K125" s="10">
        <v>447300</v>
      </c>
      <c r="L125" s="10"/>
      <c r="M125" s="10"/>
      <c r="N125" s="10"/>
    </row>
    <row r="126" spans="1:14" x14ac:dyDescent="0.25">
      <c r="A126" s="21"/>
      <c r="B126" s="21"/>
      <c r="C126" s="24"/>
      <c r="D126" s="24"/>
      <c r="E126" s="5" t="s">
        <v>305</v>
      </c>
      <c r="F126" s="10"/>
      <c r="G126" s="10"/>
      <c r="H126" s="10"/>
      <c r="I126" s="10"/>
      <c r="J126" s="10"/>
      <c r="K126" s="10">
        <v>370000</v>
      </c>
      <c r="L126" s="10"/>
      <c r="M126" s="10"/>
      <c r="N126" s="10"/>
    </row>
    <row r="127" spans="1:14" x14ac:dyDescent="0.25">
      <c r="A127" s="21"/>
      <c r="B127" s="21"/>
      <c r="C127" s="24"/>
      <c r="D127" s="24"/>
      <c r="E127" s="5" t="s">
        <v>172</v>
      </c>
      <c r="F127" s="10"/>
      <c r="G127" s="10"/>
      <c r="H127" s="10"/>
      <c r="I127" s="10"/>
      <c r="J127" s="10"/>
      <c r="K127" s="10">
        <v>210000</v>
      </c>
      <c r="L127" s="10"/>
      <c r="M127" s="10"/>
      <c r="N127" s="10"/>
    </row>
    <row r="128" spans="1:14" x14ac:dyDescent="0.25">
      <c r="A128" s="21"/>
      <c r="B128" s="21"/>
      <c r="C128" s="24"/>
      <c r="D128" s="24"/>
      <c r="E128" s="5" t="s">
        <v>40</v>
      </c>
      <c r="F128" s="10"/>
      <c r="G128" s="10"/>
      <c r="H128" s="10"/>
      <c r="I128" s="10"/>
      <c r="J128" s="10"/>
      <c r="K128" s="10">
        <v>100000</v>
      </c>
      <c r="L128" s="10"/>
      <c r="M128" s="10"/>
      <c r="N128" s="10"/>
    </row>
    <row r="129" spans="1:14" x14ac:dyDescent="0.25">
      <c r="A129" s="21"/>
      <c r="B129" s="21"/>
      <c r="C129" s="24"/>
      <c r="D129" s="24"/>
      <c r="E129" s="5" t="s">
        <v>227</v>
      </c>
      <c r="F129" s="10"/>
      <c r="G129" s="10"/>
      <c r="H129" s="10"/>
      <c r="I129" s="10"/>
      <c r="J129" s="10"/>
      <c r="K129" s="10">
        <v>652000</v>
      </c>
      <c r="L129" s="10"/>
      <c r="M129" s="10"/>
      <c r="N129" s="10"/>
    </row>
    <row r="130" spans="1:14" x14ac:dyDescent="0.25">
      <c r="A130" s="21"/>
      <c r="B130" s="21"/>
      <c r="C130" s="24"/>
      <c r="D130" s="24"/>
      <c r="E130" s="5" t="s">
        <v>173</v>
      </c>
      <c r="F130" s="10"/>
      <c r="G130" s="10"/>
      <c r="H130" s="10"/>
      <c r="I130" s="10"/>
      <c r="J130" s="10"/>
      <c r="K130" s="10">
        <v>929000</v>
      </c>
      <c r="L130" s="10"/>
      <c r="M130" s="10"/>
      <c r="N130" s="10"/>
    </row>
    <row r="131" spans="1:14" x14ac:dyDescent="0.25">
      <c r="A131" s="21"/>
      <c r="B131" s="21"/>
      <c r="C131" s="24"/>
      <c r="D131" s="24"/>
      <c r="E131" s="5" t="s">
        <v>177</v>
      </c>
      <c r="F131" s="10"/>
      <c r="G131" s="10"/>
      <c r="H131" s="10"/>
      <c r="I131" s="10"/>
      <c r="J131" s="10"/>
      <c r="K131" s="10">
        <v>7240340</v>
      </c>
      <c r="L131" s="10"/>
      <c r="M131" s="10"/>
      <c r="N131" s="10"/>
    </row>
    <row r="132" spans="1:14" x14ac:dyDescent="0.25">
      <c r="A132" s="21"/>
      <c r="B132" s="21"/>
      <c r="C132" s="24"/>
      <c r="D132" s="24"/>
      <c r="E132" s="5" t="s">
        <v>17</v>
      </c>
      <c r="F132" s="10"/>
      <c r="G132" s="10"/>
      <c r="H132" s="10"/>
      <c r="I132" s="10"/>
      <c r="J132" s="10"/>
      <c r="K132" s="10">
        <v>1800000</v>
      </c>
      <c r="L132" s="10"/>
      <c r="M132" s="10"/>
      <c r="N132" s="10"/>
    </row>
    <row r="133" spans="1:14" x14ac:dyDescent="0.25">
      <c r="A133" s="21"/>
      <c r="B133" s="21"/>
      <c r="C133" s="24"/>
      <c r="D133" s="24"/>
      <c r="E133" s="5" t="s">
        <v>78</v>
      </c>
      <c r="F133" s="10"/>
      <c r="G133" s="10"/>
      <c r="H133" s="10"/>
      <c r="I133" s="10"/>
      <c r="J133" s="10"/>
      <c r="K133" s="10">
        <v>10840600</v>
      </c>
      <c r="L133" s="10"/>
      <c r="M133" s="10"/>
      <c r="N133" s="10"/>
    </row>
    <row r="134" spans="1:14" x14ac:dyDescent="0.25">
      <c r="A134" s="21"/>
      <c r="B134" s="21"/>
      <c r="C134" s="24"/>
      <c r="D134" s="24"/>
      <c r="E134" s="5" t="s">
        <v>272</v>
      </c>
      <c r="F134" s="10"/>
      <c r="G134" s="10"/>
      <c r="H134" s="10"/>
      <c r="I134" s="10"/>
      <c r="J134" s="10"/>
      <c r="K134" s="10">
        <v>12804000</v>
      </c>
      <c r="L134" s="10"/>
      <c r="M134" s="10"/>
      <c r="N134" s="10"/>
    </row>
    <row r="135" spans="1:14" x14ac:dyDescent="0.25">
      <c r="A135" s="21"/>
      <c r="B135" s="21"/>
      <c r="C135" s="24"/>
      <c r="D135" s="24"/>
      <c r="E135" s="5" t="s">
        <v>87</v>
      </c>
      <c r="F135" s="10"/>
      <c r="G135" s="10"/>
      <c r="H135" s="10"/>
      <c r="I135" s="10"/>
      <c r="J135" s="10"/>
      <c r="K135" s="10">
        <v>500000</v>
      </c>
      <c r="L135" s="10"/>
      <c r="M135" s="10"/>
      <c r="N135" s="10"/>
    </row>
    <row r="136" spans="1:14" x14ac:dyDescent="0.25">
      <c r="A136" s="21"/>
      <c r="B136" s="21"/>
      <c r="C136" s="24"/>
      <c r="D136" s="24"/>
      <c r="E136" s="5" t="s">
        <v>178</v>
      </c>
      <c r="F136" s="10"/>
      <c r="G136" s="10"/>
      <c r="H136" s="10"/>
      <c r="I136" s="10"/>
      <c r="J136" s="10"/>
      <c r="K136" s="10">
        <v>1105000</v>
      </c>
      <c r="L136" s="10"/>
      <c r="M136" s="10"/>
      <c r="N136" s="10"/>
    </row>
    <row r="137" spans="1:14" x14ac:dyDescent="0.25">
      <c r="A137" s="22"/>
      <c r="B137" s="22"/>
      <c r="C137" s="25"/>
      <c r="D137" s="25"/>
      <c r="E137" s="5" t="s">
        <v>306</v>
      </c>
      <c r="F137" s="10"/>
      <c r="G137" s="10"/>
      <c r="H137" s="10"/>
      <c r="I137" s="10"/>
      <c r="J137" s="10"/>
      <c r="K137" s="10">
        <v>1700000</v>
      </c>
      <c r="L137" s="10"/>
      <c r="M137" s="10"/>
      <c r="N137" s="10"/>
    </row>
    <row r="138" spans="1:14" x14ac:dyDescent="0.25">
      <c r="A138" s="5" t="s">
        <v>307</v>
      </c>
      <c r="B138" s="5"/>
      <c r="C138" s="5"/>
      <c r="D138" s="5"/>
      <c r="E138" s="5"/>
      <c r="F138" s="11"/>
      <c r="G138" s="11"/>
      <c r="H138" s="11"/>
      <c r="I138" s="11"/>
      <c r="J138" s="11"/>
      <c r="K138" s="11">
        <f>SUM(K123:K137)</f>
        <v>39917160</v>
      </c>
      <c r="L138" s="11"/>
      <c r="M138" s="11"/>
      <c r="N138" s="11"/>
    </row>
    <row r="139" spans="1:14" x14ac:dyDescent="0.25">
      <c r="A139" s="17">
        <v>7880172</v>
      </c>
      <c r="B139" s="17" t="s">
        <v>308</v>
      </c>
      <c r="C139" s="16" t="s">
        <v>309</v>
      </c>
      <c r="D139" s="16" t="s">
        <v>310</v>
      </c>
      <c r="E139" s="5" t="s">
        <v>311</v>
      </c>
      <c r="F139" s="10"/>
      <c r="G139" s="10"/>
      <c r="H139" s="10">
        <v>2849870</v>
      </c>
      <c r="I139" s="10"/>
      <c r="J139" s="10"/>
      <c r="K139" s="10"/>
      <c r="L139" s="10"/>
      <c r="M139" s="10"/>
      <c r="N139" s="10"/>
    </row>
    <row r="140" spans="1:14" x14ac:dyDescent="0.25">
      <c r="A140" s="5" t="s">
        <v>312</v>
      </c>
      <c r="B140" s="5"/>
      <c r="C140" s="5"/>
      <c r="D140" s="5"/>
      <c r="E140" s="5"/>
      <c r="F140" s="11"/>
      <c r="G140" s="11"/>
      <c r="H140" s="11">
        <f>+H139</f>
        <v>2849870</v>
      </c>
      <c r="I140" s="11"/>
      <c r="J140" s="11"/>
      <c r="K140" s="11"/>
      <c r="L140" s="11"/>
      <c r="M140" s="11"/>
      <c r="N140" s="11"/>
    </row>
    <row r="141" spans="1:14" x14ac:dyDescent="0.25">
      <c r="A141" s="28">
        <v>7881585</v>
      </c>
      <c r="B141" s="28" t="s">
        <v>313</v>
      </c>
      <c r="C141" s="27" t="s">
        <v>314</v>
      </c>
      <c r="D141" s="27" t="s">
        <v>215</v>
      </c>
      <c r="E141" s="5" t="s">
        <v>82</v>
      </c>
      <c r="F141" s="10"/>
      <c r="G141" s="10"/>
      <c r="H141" s="10"/>
      <c r="I141" s="10"/>
      <c r="J141" s="10"/>
      <c r="K141" s="10"/>
      <c r="L141" s="10"/>
      <c r="M141" s="10">
        <v>1500000</v>
      </c>
      <c r="N141" s="10"/>
    </row>
    <row r="142" spans="1:14" x14ac:dyDescent="0.25">
      <c r="A142" s="28"/>
      <c r="B142" s="28"/>
      <c r="C142" s="27"/>
      <c r="D142" s="27"/>
      <c r="E142" s="5" t="s">
        <v>18</v>
      </c>
      <c r="F142" s="10"/>
      <c r="G142" s="10"/>
      <c r="H142" s="10"/>
      <c r="I142" s="10"/>
      <c r="J142" s="10"/>
      <c r="K142" s="10"/>
      <c r="L142" s="10">
        <v>1500000</v>
      </c>
      <c r="M142" s="10"/>
      <c r="N142" s="10"/>
    </row>
    <row r="143" spans="1:14" x14ac:dyDescent="0.25">
      <c r="A143" s="5" t="s">
        <v>315</v>
      </c>
      <c r="B143" s="5"/>
      <c r="C143" s="5"/>
      <c r="D143" s="5"/>
      <c r="E143" s="5"/>
      <c r="F143" s="11"/>
      <c r="G143" s="11"/>
      <c r="H143" s="11"/>
      <c r="I143" s="11"/>
      <c r="J143" s="11"/>
      <c r="K143" s="11"/>
      <c r="L143" s="11">
        <f>SUM(L141:L142)</f>
        <v>1500000</v>
      </c>
      <c r="M143" s="11">
        <f>SUM(M141:M142)</f>
        <v>1500000</v>
      </c>
      <c r="N143" s="11"/>
    </row>
    <row r="144" spans="1:14" x14ac:dyDescent="0.25">
      <c r="A144" s="28">
        <v>7897536</v>
      </c>
      <c r="B144" s="28" t="s">
        <v>316</v>
      </c>
      <c r="C144" s="27" t="s">
        <v>317</v>
      </c>
      <c r="D144" s="27" t="s">
        <v>318</v>
      </c>
      <c r="E144" s="5" t="s">
        <v>18</v>
      </c>
      <c r="F144" s="10"/>
      <c r="G144" s="10"/>
      <c r="H144" s="10"/>
      <c r="I144" s="10"/>
      <c r="J144" s="10"/>
      <c r="K144" s="10">
        <v>674186</v>
      </c>
      <c r="L144" s="10"/>
      <c r="M144" s="10"/>
      <c r="N144" s="10"/>
    </row>
    <row r="145" spans="1:16" x14ac:dyDescent="0.25">
      <c r="A145" s="28"/>
      <c r="B145" s="28"/>
      <c r="C145" s="27"/>
      <c r="D145" s="27"/>
      <c r="E145" s="5" t="s">
        <v>257</v>
      </c>
      <c r="F145" s="10"/>
      <c r="G145" s="10"/>
      <c r="H145" s="10"/>
      <c r="I145" s="10"/>
      <c r="J145" s="10"/>
      <c r="K145" s="10">
        <v>2060208</v>
      </c>
      <c r="L145" s="10"/>
      <c r="M145" s="10"/>
      <c r="N145" s="10"/>
    </row>
    <row r="146" spans="1:16" x14ac:dyDescent="0.25">
      <c r="A146" s="5" t="s">
        <v>319</v>
      </c>
      <c r="B146" s="5"/>
      <c r="C146" s="5"/>
      <c r="D146" s="5"/>
      <c r="E146" s="5"/>
      <c r="F146" s="11"/>
      <c r="G146" s="11"/>
      <c r="H146" s="11"/>
      <c r="I146" s="11"/>
      <c r="J146" s="11"/>
      <c r="K146" s="11">
        <f>SUM(K144:K145)</f>
        <v>2734394</v>
      </c>
      <c r="L146" s="11"/>
      <c r="M146" s="11"/>
      <c r="N146" s="11"/>
    </row>
    <row r="147" spans="1:16" x14ac:dyDescent="0.25">
      <c r="A147" s="39">
        <v>7907379</v>
      </c>
      <c r="B147" s="28" t="s">
        <v>320</v>
      </c>
      <c r="C147" s="27" t="s">
        <v>321</v>
      </c>
      <c r="D147" s="27" t="s">
        <v>215</v>
      </c>
      <c r="E147" s="5" t="s">
        <v>9</v>
      </c>
      <c r="F147" s="10"/>
      <c r="G147" s="10"/>
      <c r="H147" s="10"/>
      <c r="I147" s="10"/>
      <c r="J147" s="10"/>
      <c r="K147" s="10"/>
      <c r="L147" s="10"/>
      <c r="M147" s="10">
        <v>104000</v>
      </c>
      <c r="N147" s="10"/>
      <c r="P147" s="1">
        <f>+K146+K240</f>
        <v>17345606</v>
      </c>
    </row>
    <row r="148" spans="1:16" x14ac:dyDescent="0.25">
      <c r="A148" s="39"/>
      <c r="B148" s="28"/>
      <c r="C148" s="27"/>
      <c r="D148" s="27"/>
      <c r="E148" s="5" t="s">
        <v>10</v>
      </c>
      <c r="F148" s="10"/>
      <c r="G148" s="10"/>
      <c r="H148" s="10"/>
      <c r="I148" s="10"/>
      <c r="J148" s="10"/>
      <c r="K148" s="10"/>
      <c r="L148" s="10">
        <v>104000</v>
      </c>
      <c r="M148" s="10"/>
      <c r="N148" s="10"/>
    </row>
    <row r="149" spans="1:16" x14ac:dyDescent="0.25">
      <c r="A149" s="5" t="s">
        <v>322</v>
      </c>
      <c r="B149" s="5"/>
      <c r="C149" s="5"/>
      <c r="D149" s="5"/>
      <c r="E149" s="5"/>
      <c r="F149" s="11"/>
      <c r="G149" s="11"/>
      <c r="H149" s="11"/>
      <c r="I149" s="11"/>
      <c r="J149" s="11"/>
      <c r="K149" s="11"/>
      <c r="L149" s="11">
        <f>SUM(L147:L148)</f>
        <v>104000</v>
      </c>
      <c r="M149" s="11">
        <f>SUM(M147:M148)</f>
        <v>104000</v>
      </c>
      <c r="N149" s="11"/>
    </row>
    <row r="150" spans="1:16" x14ac:dyDescent="0.25">
      <c r="A150" s="28">
        <v>7912890</v>
      </c>
      <c r="B150" s="28" t="s">
        <v>323</v>
      </c>
      <c r="C150" s="27" t="s">
        <v>324</v>
      </c>
      <c r="D150" s="27" t="s">
        <v>325</v>
      </c>
      <c r="E150" s="5" t="s">
        <v>227</v>
      </c>
      <c r="F150" s="10"/>
      <c r="G150" s="10"/>
      <c r="H150" s="10"/>
      <c r="I150" s="10"/>
      <c r="J150" s="10">
        <v>1004000</v>
      </c>
      <c r="K150" s="10"/>
      <c r="L150" s="10"/>
      <c r="M150" s="10"/>
      <c r="N150" s="10"/>
    </row>
    <row r="151" spans="1:16" x14ac:dyDescent="0.25">
      <c r="A151" s="28"/>
      <c r="B151" s="28"/>
      <c r="C151" s="27"/>
      <c r="D151" s="27"/>
      <c r="E151" s="5" t="s">
        <v>173</v>
      </c>
      <c r="F151" s="10"/>
      <c r="G151" s="10"/>
      <c r="H151" s="10"/>
      <c r="I151" s="10"/>
      <c r="J151" s="10">
        <v>803200</v>
      </c>
      <c r="K151" s="10"/>
      <c r="L151" s="10"/>
      <c r="M151" s="10"/>
      <c r="N151" s="10"/>
    </row>
    <row r="152" spans="1:16" x14ac:dyDescent="0.25">
      <c r="A152" s="28"/>
      <c r="B152" s="28"/>
      <c r="C152" s="27"/>
      <c r="D152" s="27"/>
      <c r="E152" s="5" t="s">
        <v>17</v>
      </c>
      <c r="F152" s="10"/>
      <c r="G152" s="10"/>
      <c r="H152" s="10"/>
      <c r="I152" s="10"/>
      <c r="J152" s="10">
        <v>1004000</v>
      </c>
      <c r="K152" s="10"/>
      <c r="L152" s="10"/>
      <c r="M152" s="10"/>
      <c r="N152" s="10"/>
    </row>
    <row r="153" spans="1:16" x14ac:dyDescent="0.25">
      <c r="A153" s="28"/>
      <c r="B153" s="28"/>
      <c r="C153" s="27"/>
      <c r="D153" s="27"/>
      <c r="E153" s="5" t="s">
        <v>78</v>
      </c>
      <c r="F153" s="10"/>
      <c r="G153" s="10"/>
      <c r="H153" s="10"/>
      <c r="I153" s="10"/>
      <c r="J153" s="10">
        <v>2510000</v>
      </c>
      <c r="K153" s="10"/>
      <c r="L153" s="10"/>
      <c r="M153" s="10"/>
      <c r="N153" s="10"/>
    </row>
    <row r="154" spans="1:16" x14ac:dyDescent="0.25">
      <c r="A154" s="28"/>
      <c r="B154" s="28"/>
      <c r="C154" s="27"/>
      <c r="D154" s="27"/>
      <c r="E154" s="5" t="s">
        <v>125</v>
      </c>
      <c r="F154" s="10"/>
      <c r="G154" s="10"/>
      <c r="H154" s="10"/>
      <c r="I154" s="10"/>
      <c r="J154" s="10">
        <v>301200</v>
      </c>
      <c r="K154" s="10"/>
      <c r="L154" s="10"/>
      <c r="M154" s="10"/>
      <c r="N154" s="10"/>
    </row>
    <row r="155" spans="1:16" x14ac:dyDescent="0.25">
      <c r="A155" s="28"/>
      <c r="B155" s="28"/>
      <c r="C155" s="27"/>
      <c r="D155" s="27"/>
      <c r="E155" s="5" t="s">
        <v>18</v>
      </c>
      <c r="F155" s="10"/>
      <c r="G155" s="10"/>
      <c r="H155" s="10"/>
      <c r="I155" s="10"/>
      <c r="J155" s="10">
        <v>47626246</v>
      </c>
      <c r="K155" s="10"/>
      <c r="L155" s="10"/>
      <c r="M155" s="10"/>
      <c r="N155" s="10"/>
    </row>
    <row r="156" spans="1:16" x14ac:dyDescent="0.25">
      <c r="A156" s="28"/>
      <c r="B156" s="28"/>
      <c r="C156" s="27"/>
      <c r="D156" s="27"/>
      <c r="E156" s="5" t="s">
        <v>257</v>
      </c>
      <c r="F156" s="10"/>
      <c r="G156" s="10"/>
      <c r="H156" s="10"/>
      <c r="I156" s="10"/>
      <c r="J156" s="10">
        <v>75300000</v>
      </c>
      <c r="K156" s="10"/>
      <c r="L156" s="10"/>
      <c r="M156" s="10"/>
      <c r="N156" s="10"/>
    </row>
    <row r="157" spans="1:16" x14ac:dyDescent="0.25">
      <c r="A157" s="28"/>
      <c r="B157" s="28"/>
      <c r="C157" s="27"/>
      <c r="D157" s="27"/>
      <c r="E157" s="5" t="s">
        <v>87</v>
      </c>
      <c r="F157" s="10"/>
      <c r="G157" s="10"/>
      <c r="H157" s="10"/>
      <c r="I157" s="10">
        <v>132564646</v>
      </c>
      <c r="J157" s="10"/>
      <c r="K157" s="10"/>
      <c r="L157" s="10"/>
      <c r="M157" s="10"/>
      <c r="N157" s="10"/>
    </row>
    <row r="158" spans="1:16" x14ac:dyDescent="0.25">
      <c r="A158" s="28"/>
      <c r="B158" s="28"/>
      <c r="C158" s="27"/>
      <c r="D158" s="27"/>
      <c r="E158" s="5" t="s">
        <v>229</v>
      </c>
      <c r="F158" s="10"/>
      <c r="G158" s="10"/>
      <c r="H158" s="10"/>
      <c r="I158" s="10"/>
      <c r="J158" s="10">
        <v>3012000</v>
      </c>
      <c r="K158" s="10"/>
      <c r="L158" s="10"/>
      <c r="M158" s="10"/>
      <c r="N158" s="10"/>
    </row>
    <row r="159" spans="1:16" x14ac:dyDescent="0.25">
      <c r="A159" s="28"/>
      <c r="B159" s="28"/>
      <c r="C159" s="27"/>
      <c r="D159" s="27"/>
      <c r="E159" s="5" t="s">
        <v>326</v>
      </c>
      <c r="F159" s="10"/>
      <c r="G159" s="10"/>
      <c r="H159" s="10"/>
      <c r="I159" s="10"/>
      <c r="J159" s="10">
        <v>1004000</v>
      </c>
      <c r="K159" s="10"/>
      <c r="L159" s="10"/>
      <c r="M159" s="10"/>
      <c r="N159" s="10"/>
    </row>
    <row r="160" spans="1:16" x14ac:dyDescent="0.25">
      <c r="A160" s="5" t="s">
        <v>327</v>
      </c>
      <c r="B160" s="5"/>
      <c r="C160" s="5"/>
      <c r="D160" s="5"/>
      <c r="E160" s="5"/>
      <c r="F160" s="11"/>
      <c r="G160" s="11"/>
      <c r="H160" s="11"/>
      <c r="I160" s="11">
        <f>SUM(I150:I159)</f>
        <v>132564646</v>
      </c>
      <c r="J160" s="11">
        <f>SUM(J150:J159)</f>
        <v>132564646</v>
      </c>
      <c r="K160" s="11"/>
      <c r="L160" s="11"/>
      <c r="M160" s="11"/>
      <c r="N160" s="11"/>
    </row>
    <row r="161" spans="1:14" x14ac:dyDescent="0.25">
      <c r="A161" s="28">
        <v>7907375</v>
      </c>
      <c r="B161" s="28" t="s">
        <v>270</v>
      </c>
      <c r="C161" s="27" t="s">
        <v>271</v>
      </c>
      <c r="D161" s="27" t="s">
        <v>215</v>
      </c>
      <c r="E161" s="5" t="s">
        <v>9</v>
      </c>
      <c r="F161" s="10"/>
      <c r="G161" s="10"/>
      <c r="H161" s="10"/>
      <c r="I161" s="10"/>
      <c r="J161" s="10"/>
      <c r="K161" s="10"/>
      <c r="L161" s="10">
        <v>8764724</v>
      </c>
      <c r="M161" s="10"/>
      <c r="N161" s="10"/>
    </row>
    <row r="162" spans="1:14" x14ac:dyDescent="0.25">
      <c r="A162" s="28"/>
      <c r="B162" s="28"/>
      <c r="C162" s="27"/>
      <c r="D162" s="27"/>
      <c r="E162" s="5" t="s">
        <v>183</v>
      </c>
      <c r="F162" s="10"/>
      <c r="G162" s="10"/>
      <c r="H162" s="10"/>
      <c r="I162" s="10"/>
      <c r="J162" s="10"/>
      <c r="K162" s="10"/>
      <c r="L162" s="10"/>
      <c r="M162" s="10">
        <v>576000</v>
      </c>
      <c r="N162" s="10"/>
    </row>
    <row r="163" spans="1:14" x14ac:dyDescent="0.25">
      <c r="A163" s="28"/>
      <c r="B163" s="28"/>
      <c r="C163" s="27"/>
      <c r="D163" s="27"/>
      <c r="E163" s="5" t="s">
        <v>18</v>
      </c>
      <c r="F163" s="10"/>
      <c r="G163" s="10"/>
      <c r="H163" s="10"/>
      <c r="I163" s="10"/>
      <c r="J163" s="10"/>
      <c r="K163" s="10"/>
      <c r="L163" s="10"/>
      <c r="M163" s="10">
        <v>8188724</v>
      </c>
      <c r="N163" s="10"/>
    </row>
    <row r="164" spans="1:14" x14ac:dyDescent="0.25">
      <c r="A164" s="5" t="s">
        <v>328</v>
      </c>
      <c r="B164" s="5"/>
      <c r="C164" s="5"/>
      <c r="D164" s="5"/>
      <c r="E164" s="5"/>
      <c r="F164" s="11"/>
      <c r="G164" s="11"/>
      <c r="H164" s="11"/>
      <c r="I164" s="11"/>
      <c r="J164" s="11"/>
      <c r="K164" s="11"/>
      <c r="L164" s="11">
        <f>SUM(L161:L163)</f>
        <v>8764724</v>
      </c>
      <c r="M164" s="11">
        <f>SUM(M161:M163)</f>
        <v>8764724</v>
      </c>
      <c r="N164" s="11"/>
    </row>
    <row r="165" spans="1:14" x14ac:dyDescent="0.25">
      <c r="A165" s="28">
        <v>7911265</v>
      </c>
      <c r="B165" s="28" t="s">
        <v>329</v>
      </c>
      <c r="C165" s="27" t="s">
        <v>330</v>
      </c>
      <c r="D165" s="27" t="s">
        <v>215</v>
      </c>
      <c r="E165" s="5" t="s">
        <v>68</v>
      </c>
      <c r="F165" s="10"/>
      <c r="G165" s="10"/>
      <c r="H165" s="10"/>
      <c r="I165" s="10"/>
      <c r="J165" s="10"/>
      <c r="K165" s="10"/>
      <c r="L165" s="10">
        <v>130000</v>
      </c>
      <c r="M165" s="10"/>
      <c r="N165" s="10"/>
    </row>
    <row r="166" spans="1:14" x14ac:dyDescent="0.25">
      <c r="A166" s="28"/>
      <c r="B166" s="28"/>
      <c r="C166" s="27"/>
      <c r="D166" s="27"/>
      <c r="E166" s="5" t="s">
        <v>172</v>
      </c>
      <c r="F166" s="10"/>
      <c r="G166" s="10"/>
      <c r="H166" s="10"/>
      <c r="I166" s="10"/>
      <c r="J166" s="10"/>
      <c r="K166" s="10"/>
      <c r="L166" s="10">
        <v>100000</v>
      </c>
      <c r="M166" s="10"/>
      <c r="N166" s="10"/>
    </row>
    <row r="167" spans="1:14" x14ac:dyDescent="0.25">
      <c r="A167" s="28"/>
      <c r="B167" s="28"/>
      <c r="C167" s="27"/>
      <c r="D167" s="27"/>
      <c r="E167" s="5" t="s">
        <v>82</v>
      </c>
      <c r="F167" s="10"/>
      <c r="G167" s="10"/>
      <c r="H167" s="10"/>
      <c r="I167" s="10"/>
      <c r="J167" s="10"/>
      <c r="K167" s="10"/>
      <c r="L167" s="10">
        <v>100000</v>
      </c>
      <c r="M167" s="10"/>
      <c r="N167" s="10"/>
    </row>
    <row r="168" spans="1:14" x14ac:dyDescent="0.25">
      <c r="A168" s="28"/>
      <c r="B168" s="28"/>
      <c r="C168" s="27"/>
      <c r="D168" s="27"/>
      <c r="E168" s="5" t="s">
        <v>78</v>
      </c>
      <c r="F168" s="10"/>
      <c r="G168" s="10"/>
      <c r="H168" s="10"/>
      <c r="I168" s="10"/>
      <c r="J168" s="10"/>
      <c r="K168" s="10"/>
      <c r="L168" s="10"/>
      <c r="M168" s="10">
        <v>65000</v>
      </c>
      <c r="N168" s="10"/>
    </row>
    <row r="169" spans="1:14" x14ac:dyDescent="0.25">
      <c r="A169" s="28"/>
      <c r="B169" s="28"/>
      <c r="C169" s="27"/>
      <c r="D169" s="27"/>
      <c r="E169" s="5" t="s">
        <v>272</v>
      </c>
      <c r="F169" s="10"/>
      <c r="G169" s="10"/>
      <c r="H169" s="10"/>
      <c r="I169" s="10"/>
      <c r="J169" s="10"/>
      <c r="K169" s="10"/>
      <c r="L169" s="10"/>
      <c r="M169" s="10">
        <v>265000</v>
      </c>
      <c r="N169" s="10"/>
    </row>
    <row r="170" spans="1:14" x14ac:dyDescent="0.25">
      <c r="A170" s="5" t="s">
        <v>331</v>
      </c>
      <c r="B170" s="5"/>
      <c r="C170" s="5"/>
      <c r="D170" s="5"/>
      <c r="E170" s="5"/>
      <c r="F170" s="11"/>
      <c r="G170" s="11"/>
      <c r="H170" s="11"/>
      <c r="I170" s="11"/>
      <c r="J170" s="11"/>
      <c r="K170" s="11"/>
      <c r="L170" s="11">
        <f>SUM(L165:L169)</f>
        <v>330000</v>
      </c>
      <c r="M170" s="11">
        <f>SUM(M165:M169)</f>
        <v>330000</v>
      </c>
      <c r="N170" s="11"/>
    </row>
    <row r="171" spans="1:14" x14ac:dyDescent="0.25">
      <c r="A171" s="28">
        <v>7908021</v>
      </c>
      <c r="B171" s="28" t="s">
        <v>332</v>
      </c>
      <c r="C171" s="23" t="s">
        <v>333</v>
      </c>
      <c r="D171" s="27" t="s">
        <v>325</v>
      </c>
      <c r="E171" s="5" t="s">
        <v>177</v>
      </c>
      <c r="F171" s="10"/>
      <c r="G171" s="10"/>
      <c r="H171" s="10"/>
      <c r="I171" s="10"/>
      <c r="J171" s="10"/>
      <c r="K171" s="14">
        <v>366158.8</v>
      </c>
      <c r="L171" s="10"/>
      <c r="M171" s="10"/>
      <c r="N171" s="10"/>
    </row>
    <row r="172" spans="1:14" x14ac:dyDescent="0.25">
      <c r="A172" s="28"/>
      <c r="B172" s="28"/>
      <c r="C172" s="24"/>
      <c r="D172" s="27"/>
      <c r="E172" s="5" t="s">
        <v>58</v>
      </c>
      <c r="F172" s="10"/>
      <c r="G172" s="10"/>
      <c r="H172" s="10"/>
      <c r="I172" s="10"/>
      <c r="J172" s="10"/>
      <c r="K172" s="14">
        <v>40160</v>
      </c>
      <c r="L172" s="10"/>
      <c r="M172" s="10"/>
      <c r="N172" s="10"/>
    </row>
    <row r="173" spans="1:14" x14ac:dyDescent="0.25">
      <c r="A173" s="28"/>
      <c r="B173" s="28"/>
      <c r="C173" s="24"/>
      <c r="D173" s="27"/>
      <c r="E173" s="5" t="s">
        <v>60</v>
      </c>
      <c r="F173" s="10"/>
      <c r="G173" s="10"/>
      <c r="H173" s="10"/>
      <c r="I173" s="10"/>
      <c r="J173" s="10"/>
      <c r="K173" s="14">
        <v>251000</v>
      </c>
      <c r="L173" s="10"/>
      <c r="M173" s="10"/>
      <c r="N173" s="10"/>
    </row>
    <row r="174" spans="1:14" x14ac:dyDescent="0.25">
      <c r="A174" s="28"/>
      <c r="B174" s="28"/>
      <c r="C174" s="24"/>
      <c r="D174" s="27"/>
      <c r="E174" s="5" t="s">
        <v>78</v>
      </c>
      <c r="F174" s="10"/>
      <c r="G174" s="10"/>
      <c r="H174" s="10"/>
      <c r="I174" s="10"/>
      <c r="J174" s="10"/>
      <c r="K174" s="14">
        <v>903600</v>
      </c>
      <c r="L174" s="10"/>
      <c r="M174" s="10"/>
      <c r="N174" s="10"/>
    </row>
    <row r="175" spans="1:14" x14ac:dyDescent="0.25">
      <c r="A175" s="28"/>
      <c r="B175" s="28"/>
      <c r="C175" s="24"/>
      <c r="D175" s="27"/>
      <c r="E175" s="5" t="s">
        <v>125</v>
      </c>
      <c r="F175" s="10"/>
      <c r="G175" s="10"/>
      <c r="H175" s="10"/>
      <c r="I175" s="10"/>
      <c r="J175" s="10"/>
      <c r="K175" s="14">
        <v>100400</v>
      </c>
      <c r="L175" s="10"/>
      <c r="M175" s="10"/>
      <c r="N175" s="10"/>
    </row>
    <row r="176" spans="1:14" x14ac:dyDescent="0.25">
      <c r="A176" s="28"/>
      <c r="B176" s="28"/>
      <c r="C176" s="24"/>
      <c r="D176" s="27"/>
      <c r="E176" s="5" t="s">
        <v>18</v>
      </c>
      <c r="F176" s="10"/>
      <c r="G176" s="10"/>
      <c r="H176" s="10"/>
      <c r="I176" s="10"/>
      <c r="J176" s="10"/>
      <c r="K176" s="14">
        <v>853400</v>
      </c>
      <c r="L176" s="10"/>
      <c r="M176" s="10"/>
      <c r="N176" s="10"/>
    </row>
    <row r="177" spans="1:14" x14ac:dyDescent="0.25">
      <c r="A177" s="28"/>
      <c r="B177" s="28"/>
      <c r="C177" s="24"/>
      <c r="D177" s="27"/>
      <c r="E177" s="5" t="s">
        <v>87</v>
      </c>
      <c r="F177" s="10"/>
      <c r="G177" s="10"/>
      <c r="H177" s="10"/>
      <c r="I177" s="10"/>
      <c r="J177" s="10"/>
      <c r="K177" s="14">
        <v>391560</v>
      </c>
      <c r="L177" s="10"/>
      <c r="M177" s="10"/>
      <c r="N177" s="10"/>
    </row>
    <row r="178" spans="1:14" x14ac:dyDescent="0.25">
      <c r="A178" s="28"/>
      <c r="B178" s="28"/>
      <c r="C178" s="24"/>
      <c r="D178" s="27"/>
      <c r="E178" s="5" t="s">
        <v>178</v>
      </c>
      <c r="F178" s="10"/>
      <c r="G178" s="10"/>
      <c r="H178" s="10"/>
      <c r="I178" s="10"/>
      <c r="J178" s="10"/>
      <c r="K178" s="14">
        <v>502000</v>
      </c>
      <c r="L178" s="10"/>
      <c r="M178" s="10"/>
      <c r="N178" s="10"/>
    </row>
    <row r="179" spans="1:14" x14ac:dyDescent="0.25">
      <c r="A179" s="28"/>
      <c r="B179" s="28"/>
      <c r="C179" s="24"/>
      <c r="D179" s="27"/>
      <c r="E179" s="5" t="s">
        <v>229</v>
      </c>
      <c r="F179" s="10"/>
      <c r="G179" s="10"/>
      <c r="H179" s="10"/>
      <c r="I179" s="10"/>
      <c r="J179" s="10"/>
      <c r="K179" s="14">
        <v>1004000</v>
      </c>
      <c r="L179" s="10"/>
      <c r="M179" s="10"/>
      <c r="N179" s="10"/>
    </row>
    <row r="180" spans="1:14" x14ac:dyDescent="0.25">
      <c r="A180" s="28"/>
      <c r="B180" s="28"/>
      <c r="C180" s="24"/>
      <c r="D180" s="27"/>
      <c r="E180" s="5" t="s">
        <v>334</v>
      </c>
      <c r="F180" s="10"/>
      <c r="G180" s="10"/>
      <c r="H180" s="10"/>
      <c r="I180" s="10"/>
      <c r="J180" s="10"/>
      <c r="K180" s="14">
        <v>1506000</v>
      </c>
      <c r="L180" s="10"/>
      <c r="M180" s="10"/>
      <c r="N180" s="10"/>
    </row>
    <row r="181" spans="1:14" x14ac:dyDescent="0.25">
      <c r="A181" s="28"/>
      <c r="B181" s="28"/>
      <c r="C181" s="25"/>
      <c r="D181" s="27"/>
      <c r="E181" s="5" t="s">
        <v>335</v>
      </c>
      <c r="F181" s="10"/>
      <c r="G181" s="10"/>
      <c r="H181" s="10"/>
      <c r="I181" s="10"/>
      <c r="J181" s="10"/>
      <c r="K181" s="14">
        <v>14558000</v>
      </c>
      <c r="L181" s="10"/>
      <c r="M181" s="10"/>
      <c r="N181" s="10"/>
    </row>
    <row r="182" spans="1:14" x14ac:dyDescent="0.25">
      <c r="A182" s="5" t="s">
        <v>336</v>
      </c>
      <c r="B182" s="5"/>
      <c r="C182" s="16"/>
      <c r="D182" s="5"/>
      <c r="E182" s="5"/>
      <c r="F182" s="11"/>
      <c r="G182" s="11"/>
      <c r="H182" s="11"/>
      <c r="I182" s="11"/>
      <c r="J182" s="11"/>
      <c r="K182" s="15">
        <f>SUM(K171:K181)</f>
        <v>20476278.800000001</v>
      </c>
      <c r="L182" s="11"/>
      <c r="M182" s="11"/>
      <c r="N182" s="11"/>
    </row>
    <row r="183" spans="1:14" x14ac:dyDescent="0.25">
      <c r="A183" s="28">
        <v>7913854</v>
      </c>
      <c r="B183" s="5" t="s">
        <v>213</v>
      </c>
      <c r="C183" s="6" t="s">
        <v>214</v>
      </c>
      <c r="D183" s="27" t="s">
        <v>215</v>
      </c>
      <c r="E183" s="5" t="s">
        <v>18</v>
      </c>
      <c r="F183" s="10"/>
      <c r="G183" s="10"/>
      <c r="H183" s="10"/>
      <c r="I183" s="10"/>
      <c r="J183" s="10"/>
      <c r="K183" s="10"/>
      <c r="L183" s="10">
        <v>6328400</v>
      </c>
      <c r="M183" s="10"/>
      <c r="N183" s="10"/>
    </row>
    <row r="184" spans="1:14" x14ac:dyDescent="0.25">
      <c r="A184" s="28"/>
      <c r="B184" s="28" t="s">
        <v>337</v>
      </c>
      <c r="C184" s="27" t="s">
        <v>338</v>
      </c>
      <c r="D184" s="27"/>
      <c r="E184" s="5" t="s">
        <v>9</v>
      </c>
      <c r="F184" s="10"/>
      <c r="G184" s="10"/>
      <c r="H184" s="10"/>
      <c r="I184" s="10"/>
      <c r="J184" s="10"/>
      <c r="K184" s="10"/>
      <c r="L184" s="10"/>
      <c r="M184" s="10">
        <v>300000</v>
      </c>
      <c r="N184" s="10"/>
    </row>
    <row r="185" spans="1:14" x14ac:dyDescent="0.25">
      <c r="A185" s="28"/>
      <c r="B185" s="28"/>
      <c r="C185" s="27"/>
      <c r="D185" s="27"/>
      <c r="E185" s="5" t="s">
        <v>45</v>
      </c>
      <c r="F185" s="10"/>
      <c r="G185" s="10"/>
      <c r="H185" s="10"/>
      <c r="I185" s="10"/>
      <c r="J185" s="10"/>
      <c r="K185" s="10"/>
      <c r="L185" s="10"/>
      <c r="M185" s="10">
        <v>1117104</v>
      </c>
      <c r="N185" s="10"/>
    </row>
    <row r="186" spans="1:14" x14ac:dyDescent="0.25">
      <c r="A186" s="28"/>
      <c r="B186" s="28"/>
      <c r="C186" s="27"/>
      <c r="D186" s="27"/>
      <c r="E186" s="5" t="s">
        <v>6</v>
      </c>
      <c r="F186" s="10"/>
      <c r="G186" s="10"/>
      <c r="H186" s="10"/>
      <c r="I186" s="10"/>
      <c r="J186" s="10"/>
      <c r="K186" s="10"/>
      <c r="L186" s="10"/>
      <c r="M186" s="10">
        <v>470160</v>
      </c>
      <c r="N186" s="10"/>
    </row>
    <row r="187" spans="1:14" x14ac:dyDescent="0.25">
      <c r="A187" s="28"/>
      <c r="B187" s="28"/>
      <c r="C187" s="27"/>
      <c r="D187" s="27"/>
      <c r="E187" s="5" t="s">
        <v>10</v>
      </c>
      <c r="F187" s="10"/>
      <c r="G187" s="10"/>
      <c r="H187" s="10"/>
      <c r="I187" s="10"/>
      <c r="J187" s="10"/>
      <c r="K187" s="10"/>
      <c r="L187" s="10"/>
      <c r="M187" s="10">
        <v>178736</v>
      </c>
      <c r="N187" s="10"/>
    </row>
    <row r="188" spans="1:14" x14ac:dyDescent="0.25">
      <c r="A188" s="28"/>
      <c r="B188" s="28"/>
      <c r="C188" s="27"/>
      <c r="D188" s="27"/>
      <c r="E188" s="5" t="s">
        <v>54</v>
      </c>
      <c r="F188" s="10"/>
      <c r="G188" s="10"/>
      <c r="H188" s="10"/>
      <c r="I188" s="10"/>
      <c r="J188" s="10"/>
      <c r="K188" s="10"/>
      <c r="L188" s="10"/>
      <c r="M188" s="10">
        <v>62400</v>
      </c>
      <c r="N188" s="10"/>
    </row>
    <row r="189" spans="1:14" x14ac:dyDescent="0.25">
      <c r="A189" s="28"/>
      <c r="B189" s="28"/>
      <c r="C189" s="27"/>
      <c r="D189" s="27"/>
      <c r="E189" s="5" t="s">
        <v>272</v>
      </c>
      <c r="F189" s="10"/>
      <c r="G189" s="10"/>
      <c r="H189" s="10"/>
      <c r="I189" s="10"/>
      <c r="J189" s="10"/>
      <c r="K189" s="10"/>
      <c r="L189" s="10"/>
      <c r="M189" s="10">
        <v>600000</v>
      </c>
      <c r="N189" s="10"/>
    </row>
    <row r="190" spans="1:14" x14ac:dyDescent="0.25">
      <c r="A190" s="28"/>
      <c r="B190" s="28"/>
      <c r="C190" s="27"/>
      <c r="D190" s="27"/>
      <c r="E190" s="5" t="s">
        <v>257</v>
      </c>
      <c r="F190" s="10"/>
      <c r="G190" s="10"/>
      <c r="H190" s="10"/>
      <c r="I190" s="10"/>
      <c r="J190" s="10"/>
      <c r="K190" s="10"/>
      <c r="L190" s="10"/>
      <c r="M190" s="10">
        <v>3450000</v>
      </c>
      <c r="N190" s="10"/>
    </row>
    <row r="191" spans="1:14" x14ac:dyDescent="0.25">
      <c r="A191" s="28"/>
      <c r="B191" s="28"/>
      <c r="C191" s="27"/>
      <c r="D191" s="27"/>
      <c r="E191" s="5" t="s">
        <v>87</v>
      </c>
      <c r="F191" s="10"/>
      <c r="G191" s="10"/>
      <c r="H191" s="10"/>
      <c r="I191" s="10"/>
      <c r="J191" s="10"/>
      <c r="K191" s="10"/>
      <c r="L191" s="10"/>
      <c r="M191" s="10">
        <v>150000</v>
      </c>
      <c r="N191" s="10"/>
    </row>
    <row r="192" spans="1:14" x14ac:dyDescent="0.25">
      <c r="A192" s="5" t="s">
        <v>339</v>
      </c>
      <c r="B192" s="5"/>
      <c r="C192" s="5"/>
      <c r="D192" s="5"/>
      <c r="E192" s="5"/>
      <c r="F192" s="11"/>
      <c r="G192" s="11"/>
      <c r="H192" s="11"/>
      <c r="I192" s="11"/>
      <c r="J192" s="11"/>
      <c r="K192" s="11"/>
      <c r="L192" s="11">
        <f>SUM(L183:L191)</f>
        <v>6328400</v>
      </c>
      <c r="M192" s="11">
        <f>SUM(M183:M191)</f>
        <v>6328400</v>
      </c>
      <c r="N192" s="11"/>
    </row>
    <row r="193" spans="1:14" x14ac:dyDescent="0.25">
      <c r="A193" s="28">
        <v>7913795</v>
      </c>
      <c r="B193" s="28" t="s">
        <v>340</v>
      </c>
      <c r="C193" s="27" t="s">
        <v>341</v>
      </c>
      <c r="D193" s="40" t="s">
        <v>342</v>
      </c>
      <c r="E193" s="5" t="s">
        <v>9</v>
      </c>
      <c r="F193" s="10"/>
      <c r="G193" s="10"/>
      <c r="H193" s="10">
        <v>15106305</v>
      </c>
      <c r="I193" s="10"/>
      <c r="J193" s="10"/>
      <c r="K193" s="10"/>
      <c r="L193" s="10"/>
      <c r="M193" s="10"/>
      <c r="N193" s="10"/>
    </row>
    <row r="194" spans="1:14" x14ac:dyDescent="0.25">
      <c r="A194" s="28"/>
      <c r="B194" s="28"/>
      <c r="C194" s="27"/>
      <c r="D194" s="40"/>
      <c r="E194" s="5" t="s">
        <v>10</v>
      </c>
      <c r="F194" s="10"/>
      <c r="G194" s="10"/>
      <c r="H194" s="10">
        <v>1488577.5</v>
      </c>
      <c r="I194" s="10"/>
      <c r="J194" s="10"/>
      <c r="K194" s="10"/>
      <c r="L194" s="10"/>
      <c r="M194" s="10"/>
      <c r="N194" s="10"/>
    </row>
    <row r="195" spans="1:14" x14ac:dyDescent="0.25">
      <c r="A195" s="28"/>
      <c r="B195" s="28"/>
      <c r="C195" s="27"/>
      <c r="D195" s="40"/>
      <c r="E195" s="5" t="s">
        <v>54</v>
      </c>
      <c r="F195" s="10"/>
      <c r="G195" s="10"/>
      <c r="H195" s="10">
        <v>110265</v>
      </c>
      <c r="I195" s="10"/>
      <c r="J195" s="10"/>
      <c r="K195" s="10"/>
      <c r="L195" s="10"/>
      <c r="M195" s="10"/>
      <c r="N195" s="10"/>
    </row>
    <row r="196" spans="1:14" x14ac:dyDescent="0.25">
      <c r="A196" s="28"/>
      <c r="B196" s="28"/>
      <c r="C196" s="27"/>
      <c r="D196" s="40"/>
      <c r="E196" s="5" t="s">
        <v>172</v>
      </c>
      <c r="F196" s="10"/>
      <c r="G196" s="10"/>
      <c r="H196" s="10">
        <v>220530</v>
      </c>
      <c r="I196" s="10"/>
      <c r="J196" s="10"/>
      <c r="K196" s="10"/>
      <c r="L196" s="10"/>
      <c r="M196" s="10"/>
      <c r="N196" s="10"/>
    </row>
    <row r="197" spans="1:14" x14ac:dyDescent="0.25">
      <c r="A197" s="28"/>
      <c r="B197" s="28"/>
      <c r="C197" s="27"/>
      <c r="D197" s="40"/>
      <c r="E197" s="5" t="s">
        <v>66</v>
      </c>
      <c r="F197" s="10"/>
      <c r="G197" s="10"/>
      <c r="H197" s="10">
        <v>110265</v>
      </c>
      <c r="I197" s="10"/>
      <c r="J197" s="10"/>
      <c r="K197" s="10"/>
      <c r="L197" s="10"/>
      <c r="M197" s="10"/>
      <c r="N197" s="10"/>
    </row>
    <row r="198" spans="1:14" x14ac:dyDescent="0.25">
      <c r="A198" s="28"/>
      <c r="B198" s="28"/>
      <c r="C198" s="27"/>
      <c r="D198" s="40"/>
      <c r="E198" s="5" t="s">
        <v>40</v>
      </c>
      <c r="F198" s="10"/>
      <c r="G198" s="10"/>
      <c r="H198" s="10">
        <v>2649998.7450000001</v>
      </c>
      <c r="I198" s="10"/>
      <c r="J198" s="10"/>
      <c r="K198" s="10"/>
      <c r="L198" s="10"/>
      <c r="M198" s="10"/>
      <c r="N198" s="10"/>
    </row>
    <row r="199" spans="1:14" x14ac:dyDescent="0.25">
      <c r="A199" s="28"/>
      <c r="B199" s="28"/>
      <c r="C199" s="27"/>
      <c r="D199" s="40"/>
      <c r="E199" s="5" t="s">
        <v>227</v>
      </c>
      <c r="F199" s="10"/>
      <c r="G199" s="10"/>
      <c r="H199" s="10">
        <v>667103.25</v>
      </c>
      <c r="I199" s="10"/>
      <c r="J199" s="10"/>
      <c r="K199" s="10"/>
      <c r="L199" s="10"/>
      <c r="M199" s="10"/>
      <c r="N199" s="10"/>
    </row>
    <row r="200" spans="1:14" x14ac:dyDescent="0.25">
      <c r="A200" s="28"/>
      <c r="B200" s="28"/>
      <c r="C200" s="27"/>
      <c r="D200" s="40"/>
      <c r="E200" s="5" t="s">
        <v>82</v>
      </c>
      <c r="F200" s="10"/>
      <c r="G200" s="10"/>
      <c r="H200" s="10">
        <v>110265</v>
      </c>
      <c r="I200" s="10"/>
      <c r="J200" s="10"/>
      <c r="K200" s="10"/>
      <c r="L200" s="10"/>
      <c r="M200" s="10"/>
      <c r="N200" s="10"/>
    </row>
    <row r="201" spans="1:14" x14ac:dyDescent="0.25">
      <c r="A201" s="28"/>
      <c r="B201" s="28"/>
      <c r="C201" s="27"/>
      <c r="D201" s="40"/>
      <c r="E201" s="5" t="s">
        <v>173</v>
      </c>
      <c r="F201" s="10"/>
      <c r="G201" s="10"/>
      <c r="H201" s="10">
        <v>132318</v>
      </c>
      <c r="I201" s="10"/>
      <c r="J201" s="10"/>
      <c r="K201" s="10"/>
      <c r="L201" s="10"/>
      <c r="M201" s="10"/>
      <c r="N201" s="10"/>
    </row>
    <row r="202" spans="1:14" x14ac:dyDescent="0.25">
      <c r="A202" s="28"/>
      <c r="B202" s="28"/>
      <c r="C202" s="27"/>
      <c r="D202" s="40"/>
      <c r="E202" s="5" t="s">
        <v>58</v>
      </c>
      <c r="F202" s="10"/>
      <c r="G202" s="10"/>
      <c r="H202" s="10">
        <v>22053</v>
      </c>
      <c r="I202" s="10"/>
      <c r="J202" s="10"/>
      <c r="K202" s="10"/>
      <c r="L202" s="10"/>
      <c r="M202" s="10"/>
      <c r="N202" s="10"/>
    </row>
    <row r="203" spans="1:14" x14ac:dyDescent="0.25">
      <c r="A203" s="28"/>
      <c r="B203" s="28"/>
      <c r="C203" s="27"/>
      <c r="D203" s="40"/>
      <c r="E203" s="5" t="s">
        <v>60</v>
      </c>
      <c r="F203" s="10"/>
      <c r="G203" s="10"/>
      <c r="H203" s="10">
        <v>171021.01500000001</v>
      </c>
      <c r="I203" s="10"/>
      <c r="J203" s="10"/>
      <c r="K203" s="10"/>
      <c r="L203" s="10"/>
      <c r="M203" s="10"/>
      <c r="N203" s="10"/>
    </row>
    <row r="204" spans="1:14" x14ac:dyDescent="0.25">
      <c r="A204" s="28"/>
      <c r="B204" s="28"/>
      <c r="C204" s="27"/>
      <c r="D204" s="40"/>
      <c r="E204" s="5" t="s">
        <v>78</v>
      </c>
      <c r="F204" s="10"/>
      <c r="G204" s="10"/>
      <c r="H204" s="10">
        <v>496192.5</v>
      </c>
      <c r="I204" s="10"/>
      <c r="J204" s="10"/>
      <c r="K204" s="10"/>
      <c r="L204" s="10"/>
      <c r="M204" s="10"/>
      <c r="N204" s="10"/>
    </row>
    <row r="205" spans="1:14" x14ac:dyDescent="0.25">
      <c r="A205" s="28"/>
      <c r="B205" s="28"/>
      <c r="C205" s="27"/>
      <c r="D205" s="40"/>
      <c r="E205" s="5" t="s">
        <v>18</v>
      </c>
      <c r="F205" s="10"/>
      <c r="G205" s="10"/>
      <c r="H205" s="10">
        <v>551325</v>
      </c>
      <c r="I205" s="10"/>
      <c r="J205" s="10"/>
      <c r="K205" s="10"/>
      <c r="L205" s="10"/>
      <c r="M205" s="10"/>
      <c r="N205" s="10"/>
    </row>
    <row r="206" spans="1:14" x14ac:dyDescent="0.25">
      <c r="A206" s="28"/>
      <c r="B206" s="28"/>
      <c r="C206" s="27"/>
      <c r="D206" s="40"/>
      <c r="E206" s="5" t="s">
        <v>87</v>
      </c>
      <c r="F206" s="10"/>
      <c r="G206" s="10"/>
      <c r="H206" s="10">
        <v>10805970</v>
      </c>
      <c r="I206" s="10"/>
      <c r="J206" s="10"/>
      <c r="K206" s="10"/>
      <c r="L206" s="10"/>
      <c r="M206" s="10"/>
      <c r="N206" s="10"/>
    </row>
    <row r="207" spans="1:14" x14ac:dyDescent="0.25">
      <c r="A207" s="28"/>
      <c r="B207" s="28"/>
      <c r="C207" s="27"/>
      <c r="D207" s="40"/>
      <c r="E207" s="5" t="s">
        <v>343</v>
      </c>
      <c r="F207" s="10"/>
      <c r="G207" s="10"/>
      <c r="H207" s="10">
        <v>320871.15000000002</v>
      </c>
      <c r="I207" s="10"/>
      <c r="J207" s="10"/>
      <c r="K207" s="10"/>
      <c r="L207" s="10"/>
      <c r="M207" s="10"/>
      <c r="N207" s="10"/>
    </row>
    <row r="208" spans="1:14" x14ac:dyDescent="0.25">
      <c r="A208" s="5" t="s">
        <v>344</v>
      </c>
      <c r="B208" s="5"/>
      <c r="C208" s="5"/>
      <c r="D208" s="5"/>
      <c r="E208" s="5"/>
      <c r="F208" s="11"/>
      <c r="G208" s="11"/>
      <c r="H208" s="11">
        <f>SUM(H193:H207)</f>
        <v>32963060.16</v>
      </c>
      <c r="I208" s="11"/>
      <c r="J208" s="11"/>
      <c r="K208" s="11"/>
      <c r="L208" s="11"/>
      <c r="M208" s="11"/>
      <c r="N208" s="11"/>
    </row>
    <row r="209" spans="1:14" x14ac:dyDescent="0.25">
      <c r="A209" s="28">
        <v>7907988</v>
      </c>
      <c r="B209" s="28" t="s">
        <v>345</v>
      </c>
      <c r="C209" s="27" t="s">
        <v>346</v>
      </c>
      <c r="D209" s="27" t="s">
        <v>347</v>
      </c>
      <c r="E209" s="5" t="s">
        <v>227</v>
      </c>
      <c r="F209" s="10"/>
      <c r="G209" s="10">
        <v>2100000</v>
      </c>
      <c r="H209" s="10"/>
      <c r="I209" s="10"/>
      <c r="J209" s="10"/>
      <c r="K209" s="10"/>
      <c r="L209" s="10"/>
      <c r="M209" s="10"/>
      <c r="N209" s="10"/>
    </row>
    <row r="210" spans="1:14" x14ac:dyDescent="0.25">
      <c r="A210" s="28"/>
      <c r="B210" s="28"/>
      <c r="C210" s="27"/>
      <c r="D210" s="27"/>
      <c r="E210" s="5" t="s">
        <v>78</v>
      </c>
      <c r="F210" s="10"/>
      <c r="G210" s="10">
        <v>178000</v>
      </c>
      <c r="H210" s="10"/>
      <c r="I210" s="10"/>
      <c r="J210" s="10"/>
      <c r="K210" s="10"/>
      <c r="L210" s="10"/>
      <c r="M210" s="10"/>
      <c r="N210" s="10"/>
    </row>
    <row r="211" spans="1:14" x14ac:dyDescent="0.25">
      <c r="A211" s="28"/>
      <c r="B211" s="28"/>
      <c r="C211" s="27"/>
      <c r="D211" s="27"/>
      <c r="E211" s="5" t="s">
        <v>228</v>
      </c>
      <c r="F211" s="10">
        <v>2278000</v>
      </c>
      <c r="G211" s="10"/>
      <c r="H211" s="10"/>
      <c r="I211" s="10"/>
      <c r="J211" s="10"/>
      <c r="K211" s="10"/>
      <c r="L211" s="10"/>
      <c r="M211" s="10"/>
      <c r="N211" s="10"/>
    </row>
    <row r="212" spans="1:14" x14ac:dyDescent="0.25">
      <c r="A212" s="5" t="s">
        <v>348</v>
      </c>
      <c r="B212" s="5"/>
      <c r="C212" s="5"/>
      <c r="D212" s="5"/>
      <c r="E212" s="5"/>
      <c r="F212" s="11">
        <f>SUM(F209:F211)</f>
        <v>2278000</v>
      </c>
      <c r="G212" s="11">
        <f>SUM(G209:G211)</f>
        <v>2278000</v>
      </c>
      <c r="H212" s="11"/>
      <c r="I212" s="11"/>
      <c r="J212" s="11"/>
      <c r="K212" s="11"/>
      <c r="L212" s="11"/>
      <c r="M212" s="11"/>
      <c r="N212" s="11"/>
    </row>
    <row r="213" spans="1:14" x14ac:dyDescent="0.25">
      <c r="A213" s="20">
        <v>7897738</v>
      </c>
      <c r="B213" s="20" t="s">
        <v>349</v>
      </c>
      <c r="C213" s="23" t="s">
        <v>350</v>
      </c>
      <c r="D213" s="23" t="s">
        <v>252</v>
      </c>
      <c r="E213" s="5" t="s">
        <v>87</v>
      </c>
      <c r="F213" s="10"/>
      <c r="G213" s="10"/>
      <c r="H213" s="10">
        <v>583439</v>
      </c>
      <c r="I213" s="10"/>
      <c r="J213" s="10"/>
      <c r="K213" s="10"/>
      <c r="L213" s="10"/>
      <c r="M213" s="10"/>
      <c r="N213" s="10"/>
    </row>
    <row r="214" spans="1:14" x14ac:dyDescent="0.25">
      <c r="A214" s="22"/>
      <c r="B214" s="22"/>
      <c r="C214" s="25"/>
      <c r="D214" s="25"/>
      <c r="E214" s="5" t="s">
        <v>178</v>
      </c>
      <c r="F214" s="10"/>
      <c r="G214" s="10"/>
      <c r="H214" s="10">
        <v>226530</v>
      </c>
      <c r="I214" s="10"/>
      <c r="J214" s="10"/>
      <c r="K214" s="10"/>
      <c r="L214" s="10"/>
      <c r="M214" s="10"/>
      <c r="N214" s="10"/>
    </row>
    <row r="215" spans="1:14" x14ac:dyDescent="0.25">
      <c r="A215" s="5" t="s">
        <v>351</v>
      </c>
      <c r="B215" s="5"/>
      <c r="C215" s="5"/>
      <c r="D215" s="5"/>
      <c r="E215" s="5"/>
      <c r="F215" s="11"/>
      <c r="G215" s="11"/>
      <c r="H215" s="11">
        <f>SUM(H213:H214)</f>
        <v>809969</v>
      </c>
      <c r="I215" s="11"/>
      <c r="J215" s="11"/>
      <c r="K215" s="11"/>
      <c r="L215" s="11"/>
      <c r="M215" s="11"/>
      <c r="N215" s="11"/>
    </row>
    <row r="216" spans="1:14" x14ac:dyDescent="0.25">
      <c r="A216" s="28">
        <v>7927121</v>
      </c>
      <c r="B216" s="28" t="s">
        <v>352</v>
      </c>
      <c r="C216" s="41" t="s">
        <v>353</v>
      </c>
      <c r="D216" s="27" t="s">
        <v>215</v>
      </c>
      <c r="E216" s="5" t="s">
        <v>40</v>
      </c>
      <c r="F216" s="10"/>
      <c r="G216" s="10"/>
      <c r="H216" s="10"/>
      <c r="I216" s="10"/>
      <c r="J216" s="10"/>
      <c r="K216" s="10"/>
      <c r="L216" s="10">
        <v>173947</v>
      </c>
      <c r="M216" s="10"/>
      <c r="N216" s="10"/>
    </row>
    <row r="217" spans="1:14" x14ac:dyDescent="0.25">
      <c r="A217" s="28"/>
      <c r="B217" s="28"/>
      <c r="C217" s="41"/>
      <c r="D217" s="27"/>
      <c r="E217" s="5" t="s">
        <v>87</v>
      </c>
      <c r="F217" s="10"/>
      <c r="G217" s="10"/>
      <c r="H217" s="10"/>
      <c r="I217" s="10"/>
      <c r="J217" s="10"/>
      <c r="K217" s="10"/>
      <c r="L217" s="10"/>
      <c r="M217" s="10">
        <v>173947</v>
      </c>
      <c r="N217" s="10"/>
    </row>
    <row r="218" spans="1:14" x14ac:dyDescent="0.25">
      <c r="A218" s="5" t="s">
        <v>354</v>
      </c>
      <c r="B218" s="5"/>
      <c r="C218" s="5"/>
      <c r="D218" s="5"/>
      <c r="E218" s="5"/>
      <c r="F218" s="11"/>
      <c r="G218" s="11"/>
      <c r="H218" s="11"/>
      <c r="I218" s="11"/>
      <c r="J218" s="11"/>
      <c r="K218" s="11"/>
      <c r="L218" s="11">
        <f>SUM(L216:L217)</f>
        <v>173947</v>
      </c>
      <c r="M218" s="11">
        <f>SUM(M216:M217)</f>
        <v>173947</v>
      </c>
      <c r="N218" s="11"/>
    </row>
    <row r="219" spans="1:14" x14ac:dyDescent="0.25">
      <c r="A219" s="42">
        <v>7910504</v>
      </c>
      <c r="B219" s="42" t="s">
        <v>398</v>
      </c>
      <c r="C219" s="44" t="s">
        <v>399</v>
      </c>
      <c r="D219" s="47"/>
      <c r="E219" s="5" t="s">
        <v>54</v>
      </c>
      <c r="F219" s="10"/>
      <c r="G219" s="10"/>
      <c r="H219" s="10">
        <v>650000</v>
      </c>
      <c r="I219" s="10"/>
      <c r="J219" s="10"/>
      <c r="K219" s="10"/>
      <c r="L219" s="10"/>
      <c r="M219" s="10"/>
      <c r="N219" s="10"/>
    </row>
    <row r="220" spans="1:14" x14ac:dyDescent="0.25">
      <c r="A220" s="19"/>
      <c r="B220" s="19"/>
      <c r="C220" s="45"/>
      <c r="D220" s="47"/>
      <c r="E220" s="5" t="s">
        <v>173</v>
      </c>
      <c r="F220" s="10"/>
      <c r="G220" s="10"/>
      <c r="H220" s="10">
        <v>133733</v>
      </c>
      <c r="I220" s="10"/>
      <c r="J220" s="10"/>
      <c r="K220" s="10"/>
      <c r="L220" s="10"/>
      <c r="M220" s="10"/>
      <c r="N220" s="10"/>
    </row>
    <row r="221" spans="1:14" x14ac:dyDescent="0.25">
      <c r="A221" s="19"/>
      <c r="B221" s="19"/>
      <c r="C221" s="45"/>
      <c r="D221" s="47"/>
      <c r="E221" s="5" t="s">
        <v>17</v>
      </c>
      <c r="F221" s="10"/>
      <c r="G221" s="10"/>
      <c r="H221" s="10">
        <v>2000000</v>
      </c>
      <c r="I221" s="10"/>
      <c r="J221" s="10"/>
      <c r="K221" s="10"/>
      <c r="L221" s="10"/>
      <c r="M221" s="10"/>
      <c r="N221" s="10"/>
    </row>
    <row r="222" spans="1:14" x14ac:dyDescent="0.25">
      <c r="A222" s="19"/>
      <c r="B222" s="19"/>
      <c r="C222" s="45"/>
      <c r="D222" s="47"/>
      <c r="E222" s="5" t="s">
        <v>78</v>
      </c>
      <c r="F222" s="10"/>
      <c r="G222" s="10"/>
      <c r="H222" s="10">
        <v>2480000</v>
      </c>
      <c r="I222" s="10"/>
      <c r="J222" s="10"/>
      <c r="K222" s="10"/>
      <c r="L222" s="10"/>
      <c r="M222" s="10"/>
      <c r="N222" s="10"/>
    </row>
    <row r="223" spans="1:14" x14ac:dyDescent="0.25">
      <c r="A223" s="19"/>
      <c r="B223" s="19"/>
      <c r="C223" s="45"/>
      <c r="D223" s="47"/>
      <c r="E223" s="5" t="s">
        <v>272</v>
      </c>
      <c r="F223" s="10"/>
      <c r="G223" s="10"/>
      <c r="H223" s="10">
        <v>1131267</v>
      </c>
      <c r="I223" s="10"/>
      <c r="J223" s="10"/>
      <c r="K223" s="10"/>
      <c r="L223" s="10"/>
      <c r="M223" s="10"/>
      <c r="N223" s="10"/>
    </row>
    <row r="224" spans="1:14" x14ac:dyDescent="0.25">
      <c r="A224" s="19"/>
      <c r="B224" s="19"/>
      <c r="C224" s="45"/>
      <c r="D224" s="47"/>
      <c r="E224" s="5" t="s">
        <v>18</v>
      </c>
      <c r="F224" s="10"/>
      <c r="G224" s="10"/>
      <c r="H224" s="10">
        <v>2260000</v>
      </c>
      <c r="I224" s="10"/>
      <c r="J224" s="10"/>
      <c r="K224" s="10"/>
      <c r="L224" s="10"/>
      <c r="M224" s="10"/>
      <c r="N224" s="10"/>
    </row>
    <row r="225" spans="1:14" x14ac:dyDescent="0.25">
      <c r="A225" s="43"/>
      <c r="B225" s="43"/>
      <c r="C225" s="46"/>
      <c r="D225" s="47"/>
      <c r="E225" s="5" t="s">
        <v>87</v>
      </c>
      <c r="F225" s="10"/>
      <c r="G225" s="10"/>
      <c r="H225" s="10">
        <v>1785000</v>
      </c>
      <c r="I225" s="10"/>
      <c r="J225" s="10"/>
      <c r="K225" s="10"/>
      <c r="L225" s="10"/>
      <c r="M225" s="10"/>
      <c r="N225" s="10"/>
    </row>
    <row r="226" spans="1:14" x14ac:dyDescent="0.25">
      <c r="A226" s="5" t="s">
        <v>355</v>
      </c>
      <c r="B226" s="5"/>
      <c r="C226" s="5"/>
      <c r="D226" s="5"/>
      <c r="E226" s="5"/>
      <c r="F226" s="11"/>
      <c r="G226" s="11"/>
      <c r="H226" s="11">
        <f>SUM(H219:H225)</f>
        <v>10440000</v>
      </c>
      <c r="I226" s="11"/>
      <c r="J226" s="11"/>
      <c r="K226" s="11"/>
      <c r="L226" s="11"/>
      <c r="M226" s="11"/>
      <c r="N226" s="11"/>
    </row>
    <row r="227" spans="1:14" x14ac:dyDescent="0.25">
      <c r="A227" s="28">
        <v>7908205</v>
      </c>
      <c r="B227" s="28" t="s">
        <v>356</v>
      </c>
      <c r="C227" s="27" t="s">
        <v>357</v>
      </c>
      <c r="D227" s="27" t="s">
        <v>215</v>
      </c>
      <c r="E227" s="5" t="s">
        <v>60</v>
      </c>
      <c r="F227" s="10"/>
      <c r="G227" s="10"/>
      <c r="H227" s="10"/>
      <c r="I227" s="10"/>
      <c r="J227" s="10"/>
      <c r="K227" s="10"/>
      <c r="L227" s="10"/>
      <c r="M227" s="10">
        <v>800000</v>
      </c>
      <c r="N227" s="10"/>
    </row>
    <row r="228" spans="1:14" x14ac:dyDescent="0.25">
      <c r="A228" s="28"/>
      <c r="B228" s="28"/>
      <c r="C228" s="27"/>
      <c r="D228" s="27"/>
      <c r="E228" s="5" t="s">
        <v>18</v>
      </c>
      <c r="F228" s="10"/>
      <c r="G228" s="10"/>
      <c r="H228" s="10"/>
      <c r="I228" s="10"/>
      <c r="J228" s="10"/>
      <c r="K228" s="10"/>
      <c r="L228" s="10">
        <v>200000</v>
      </c>
      <c r="M228" s="10"/>
      <c r="N228" s="10"/>
    </row>
    <row r="229" spans="1:14" x14ac:dyDescent="0.25">
      <c r="A229" s="28"/>
      <c r="B229" s="28"/>
      <c r="C229" s="27"/>
      <c r="D229" s="27"/>
      <c r="E229" s="5" t="s">
        <v>257</v>
      </c>
      <c r="F229" s="10"/>
      <c r="G229" s="10"/>
      <c r="H229" s="10"/>
      <c r="I229" s="10"/>
      <c r="J229" s="10"/>
      <c r="K229" s="10"/>
      <c r="L229" s="10">
        <v>600000</v>
      </c>
      <c r="M229" s="10"/>
      <c r="N229" s="10"/>
    </row>
    <row r="230" spans="1:14" x14ac:dyDescent="0.25">
      <c r="A230" s="5" t="s">
        <v>358</v>
      </c>
      <c r="B230" s="5"/>
      <c r="C230" s="5"/>
      <c r="D230" s="5"/>
      <c r="E230" s="5"/>
      <c r="F230" s="11"/>
      <c r="G230" s="11"/>
      <c r="H230" s="11"/>
      <c r="I230" s="11"/>
      <c r="J230" s="11"/>
      <c r="K230" s="11"/>
      <c r="L230" s="11">
        <f>SUM(L227:L229)</f>
        <v>800000</v>
      </c>
      <c r="M230" s="11">
        <f>SUM(M227:M229)</f>
        <v>800000</v>
      </c>
      <c r="N230" s="11"/>
    </row>
    <row r="231" spans="1:14" x14ac:dyDescent="0.25">
      <c r="A231" s="28">
        <v>7926983</v>
      </c>
      <c r="B231" s="28" t="s">
        <v>231</v>
      </c>
      <c r="C231" s="27" t="s">
        <v>232</v>
      </c>
      <c r="D231" s="27" t="s">
        <v>233</v>
      </c>
      <c r="E231" s="5" t="s">
        <v>172</v>
      </c>
      <c r="F231" s="10"/>
      <c r="G231" s="10">
        <v>85340</v>
      </c>
      <c r="H231" s="10"/>
      <c r="I231" s="10"/>
      <c r="J231" s="10"/>
      <c r="K231" s="10"/>
      <c r="L231" s="10"/>
      <c r="M231" s="10"/>
      <c r="N231" s="10"/>
    </row>
    <row r="232" spans="1:14" x14ac:dyDescent="0.25">
      <c r="A232" s="28"/>
      <c r="B232" s="28"/>
      <c r="C232" s="27"/>
      <c r="D232" s="27"/>
      <c r="E232" s="5" t="s">
        <v>87</v>
      </c>
      <c r="F232" s="10">
        <v>85340</v>
      </c>
      <c r="G232" s="10"/>
      <c r="H232" s="10"/>
      <c r="I232" s="10"/>
      <c r="J232" s="10"/>
      <c r="K232" s="10"/>
      <c r="L232" s="10"/>
      <c r="M232" s="10"/>
      <c r="N232" s="10"/>
    </row>
    <row r="233" spans="1:14" x14ac:dyDescent="0.25">
      <c r="A233" s="5" t="s">
        <v>359</v>
      </c>
      <c r="B233" s="5"/>
      <c r="C233" s="5"/>
      <c r="D233" s="5"/>
      <c r="E233" s="5"/>
      <c r="F233" s="11">
        <f>SUM(F231:F232)</f>
        <v>85340</v>
      </c>
      <c r="G233" s="11">
        <f>SUM(G231:G232)</f>
        <v>85340</v>
      </c>
      <c r="H233" s="11"/>
      <c r="I233" s="11"/>
      <c r="J233" s="11"/>
      <c r="K233" s="11"/>
      <c r="L233" s="11"/>
      <c r="M233" s="11"/>
      <c r="N233" s="11"/>
    </row>
    <row r="234" spans="1:14" x14ac:dyDescent="0.25">
      <c r="A234" s="28">
        <v>7927000</v>
      </c>
      <c r="B234" s="28" t="s">
        <v>360</v>
      </c>
      <c r="C234" s="27" t="s">
        <v>361</v>
      </c>
      <c r="D234" s="27" t="s">
        <v>215</v>
      </c>
      <c r="E234" s="5" t="s">
        <v>45</v>
      </c>
      <c r="F234" s="10"/>
      <c r="G234" s="10"/>
      <c r="H234" s="10"/>
      <c r="I234" s="10"/>
      <c r="J234" s="10"/>
      <c r="K234" s="10"/>
      <c r="L234" s="10">
        <v>506263</v>
      </c>
      <c r="M234" s="10"/>
      <c r="N234" s="10"/>
    </row>
    <row r="235" spans="1:14" x14ac:dyDescent="0.25">
      <c r="A235" s="28"/>
      <c r="B235" s="28"/>
      <c r="C235" s="27"/>
      <c r="D235" s="27"/>
      <c r="E235" s="5" t="s">
        <v>10</v>
      </c>
      <c r="F235" s="10"/>
      <c r="G235" s="10"/>
      <c r="H235" s="10"/>
      <c r="I235" s="10"/>
      <c r="J235" s="10"/>
      <c r="K235" s="10"/>
      <c r="L235" s="10"/>
      <c r="M235" s="10">
        <v>756263</v>
      </c>
      <c r="N235" s="10"/>
    </row>
    <row r="236" spans="1:14" x14ac:dyDescent="0.25">
      <c r="A236" s="28"/>
      <c r="B236" s="28"/>
      <c r="C236" s="27"/>
      <c r="D236" s="27"/>
      <c r="E236" s="5" t="s">
        <v>179</v>
      </c>
      <c r="F236" s="10"/>
      <c r="G236" s="10"/>
      <c r="H236" s="10"/>
      <c r="I236" s="10"/>
      <c r="J236" s="10"/>
      <c r="K236" s="10"/>
      <c r="L236" s="10">
        <v>250000</v>
      </c>
      <c r="M236" s="10"/>
      <c r="N236" s="10"/>
    </row>
    <row r="237" spans="1:14" x14ac:dyDescent="0.25">
      <c r="A237" s="5" t="s">
        <v>362</v>
      </c>
      <c r="B237" s="5"/>
      <c r="C237" s="5"/>
      <c r="D237" s="5"/>
      <c r="E237" s="5"/>
      <c r="F237" s="11"/>
      <c r="G237" s="11"/>
      <c r="H237" s="11"/>
      <c r="I237" s="11"/>
      <c r="J237" s="11"/>
      <c r="K237" s="11"/>
      <c r="L237" s="11">
        <f>SUM(L234:L236)</f>
        <v>756263</v>
      </c>
      <c r="M237" s="11">
        <f>SUM(M234:M236)</f>
        <v>756263</v>
      </c>
      <c r="N237" s="11"/>
    </row>
    <row r="238" spans="1:14" x14ac:dyDescent="0.25">
      <c r="A238" s="28">
        <v>7897557</v>
      </c>
      <c r="B238" s="28" t="s">
        <v>316</v>
      </c>
      <c r="C238" s="26" t="s">
        <v>317</v>
      </c>
      <c r="D238" s="27" t="s">
        <v>318</v>
      </c>
      <c r="E238" s="5" t="s">
        <v>18</v>
      </c>
      <c r="F238" s="10"/>
      <c r="G238" s="10"/>
      <c r="H238" s="10"/>
      <c r="I238" s="10"/>
      <c r="J238" s="10"/>
      <c r="K238" s="10">
        <v>6353814</v>
      </c>
      <c r="L238" s="10"/>
      <c r="M238" s="10"/>
      <c r="N238" s="10"/>
    </row>
    <row r="239" spans="1:14" x14ac:dyDescent="0.25">
      <c r="A239" s="28"/>
      <c r="B239" s="28"/>
      <c r="C239" s="26"/>
      <c r="D239" s="27"/>
      <c r="E239" s="5" t="s">
        <v>257</v>
      </c>
      <c r="F239" s="10"/>
      <c r="G239" s="10"/>
      <c r="H239" s="10"/>
      <c r="I239" s="10"/>
      <c r="J239" s="10"/>
      <c r="K239" s="10">
        <v>8257398</v>
      </c>
      <c r="L239" s="10"/>
      <c r="M239" s="10"/>
      <c r="N239" s="10"/>
    </row>
    <row r="240" spans="1:14" x14ac:dyDescent="0.25">
      <c r="A240" s="5" t="s">
        <v>363</v>
      </c>
      <c r="B240" s="5"/>
      <c r="C240" s="5"/>
      <c r="D240" s="5"/>
      <c r="E240" s="5"/>
      <c r="F240" s="11"/>
      <c r="G240" s="11"/>
      <c r="H240" s="11"/>
      <c r="I240" s="11"/>
      <c r="J240" s="11"/>
      <c r="K240" s="11">
        <f>SUM(K238:K239)</f>
        <v>14611212</v>
      </c>
      <c r="L240" s="11"/>
      <c r="M240" s="11"/>
      <c r="N240" s="11"/>
    </row>
    <row r="241" spans="1:14" x14ac:dyDescent="0.25">
      <c r="A241" s="28">
        <v>7911214</v>
      </c>
      <c r="B241" s="28" t="s">
        <v>364</v>
      </c>
      <c r="C241" s="27" t="s">
        <v>365</v>
      </c>
      <c r="D241" s="27" t="s">
        <v>215</v>
      </c>
      <c r="E241" s="5" t="s">
        <v>10</v>
      </c>
      <c r="F241" s="10"/>
      <c r="G241" s="10"/>
      <c r="H241" s="10"/>
      <c r="I241" s="10"/>
      <c r="J241" s="10"/>
      <c r="K241" s="10"/>
      <c r="L241" s="10"/>
      <c r="M241" s="10">
        <v>1800000</v>
      </c>
      <c r="N241" s="10"/>
    </row>
    <row r="242" spans="1:14" x14ac:dyDescent="0.25">
      <c r="A242" s="28"/>
      <c r="B242" s="28"/>
      <c r="C242" s="27"/>
      <c r="D242" s="27"/>
      <c r="E242" s="5" t="s">
        <v>18</v>
      </c>
      <c r="F242" s="10"/>
      <c r="G242" s="10"/>
      <c r="H242" s="10"/>
      <c r="I242" s="10"/>
      <c r="J242" s="10"/>
      <c r="K242" s="10"/>
      <c r="L242" s="10">
        <v>1000000</v>
      </c>
      <c r="M242" s="10"/>
      <c r="N242" s="10"/>
    </row>
    <row r="243" spans="1:14" x14ac:dyDescent="0.25">
      <c r="A243" s="28"/>
      <c r="B243" s="28"/>
      <c r="C243" s="27"/>
      <c r="D243" s="27"/>
      <c r="E243" s="5" t="s">
        <v>257</v>
      </c>
      <c r="F243" s="10"/>
      <c r="G243" s="10"/>
      <c r="H243" s="10"/>
      <c r="I243" s="10"/>
      <c r="J243" s="10"/>
      <c r="K243" s="10"/>
      <c r="L243" s="10">
        <v>800000</v>
      </c>
      <c r="M243" s="10"/>
      <c r="N243" s="10"/>
    </row>
    <row r="244" spans="1:14" x14ac:dyDescent="0.25">
      <c r="A244" s="5" t="s">
        <v>366</v>
      </c>
      <c r="B244" s="5"/>
      <c r="C244" s="5"/>
      <c r="D244" s="5"/>
      <c r="E244" s="5"/>
      <c r="F244" s="11"/>
      <c r="G244" s="11"/>
      <c r="H244" s="11"/>
      <c r="I244" s="11"/>
      <c r="J244" s="11"/>
      <c r="K244" s="11"/>
      <c r="L244" s="11">
        <f>SUM(L241:L243)</f>
        <v>1800000</v>
      </c>
      <c r="M244" s="11">
        <f>SUM(M241:M243)</f>
        <v>1800000</v>
      </c>
      <c r="N244" s="11"/>
    </row>
    <row r="245" spans="1:14" x14ac:dyDescent="0.25">
      <c r="A245" s="28">
        <v>7919034</v>
      </c>
      <c r="B245" s="28" t="s">
        <v>367</v>
      </c>
      <c r="C245" s="27" t="s">
        <v>368</v>
      </c>
      <c r="D245" s="27" t="s">
        <v>215</v>
      </c>
      <c r="E245" s="5" t="s">
        <v>221</v>
      </c>
      <c r="F245" s="10"/>
      <c r="G245" s="10"/>
      <c r="H245" s="10"/>
      <c r="I245" s="10"/>
      <c r="J245" s="10"/>
      <c r="K245" s="10"/>
      <c r="L245" s="10">
        <v>694416000</v>
      </c>
      <c r="M245" s="10"/>
      <c r="N245" s="10"/>
    </row>
    <row r="246" spans="1:14" x14ac:dyDescent="0.25">
      <c r="A246" s="28"/>
      <c r="B246" s="28"/>
      <c r="C246" s="27"/>
      <c r="D246" s="27"/>
      <c r="E246" s="5" t="s">
        <v>247</v>
      </c>
      <c r="F246" s="10"/>
      <c r="G246" s="10"/>
      <c r="H246" s="10"/>
      <c r="I246" s="10"/>
      <c r="J246" s="10"/>
      <c r="K246" s="10"/>
      <c r="L246" s="10"/>
      <c r="M246" s="10">
        <v>636413874</v>
      </c>
      <c r="N246" s="10"/>
    </row>
    <row r="247" spans="1:14" x14ac:dyDescent="0.25">
      <c r="A247" s="28"/>
      <c r="B247" s="28"/>
      <c r="C247" s="27"/>
      <c r="D247" s="27"/>
      <c r="E247" s="5" t="s">
        <v>369</v>
      </c>
      <c r="F247" s="10"/>
      <c r="G247" s="10"/>
      <c r="H247" s="10"/>
      <c r="I247" s="10"/>
      <c r="J247" s="10"/>
      <c r="K247" s="10"/>
      <c r="L247" s="10"/>
      <c r="M247" s="10">
        <v>58002126</v>
      </c>
      <c r="N247" s="10"/>
    </row>
    <row r="248" spans="1:14" x14ac:dyDescent="0.25">
      <c r="A248" s="5" t="s">
        <v>370</v>
      </c>
      <c r="B248" s="5"/>
      <c r="C248" s="5"/>
      <c r="D248" s="5"/>
      <c r="E248" s="5"/>
      <c r="F248" s="11"/>
      <c r="G248" s="11"/>
      <c r="H248" s="11"/>
      <c r="I248" s="11"/>
      <c r="J248" s="11"/>
      <c r="K248" s="11"/>
      <c r="L248" s="11">
        <f>SUM(L245:L247)</f>
        <v>694416000</v>
      </c>
      <c r="M248" s="11">
        <f>SUM(M245:M247)</f>
        <v>694416000</v>
      </c>
      <c r="N248" s="11"/>
    </row>
    <row r="249" spans="1:14" x14ac:dyDescent="0.25">
      <c r="A249" s="28">
        <v>7907993</v>
      </c>
      <c r="B249" s="28" t="s">
        <v>332</v>
      </c>
      <c r="C249" s="27" t="s">
        <v>333</v>
      </c>
      <c r="D249" s="27" t="s">
        <v>325</v>
      </c>
      <c r="E249" s="5" t="s">
        <v>9</v>
      </c>
      <c r="F249" s="10"/>
      <c r="G249" s="10"/>
      <c r="H249" s="10"/>
      <c r="I249" s="10"/>
      <c r="J249" s="10"/>
      <c r="K249" s="14">
        <v>11144400</v>
      </c>
      <c r="L249" s="10"/>
      <c r="M249" s="10"/>
      <c r="N249" s="10"/>
    </row>
    <row r="250" spans="1:14" x14ac:dyDescent="0.25">
      <c r="A250" s="28"/>
      <c r="B250" s="28"/>
      <c r="C250" s="27"/>
      <c r="D250" s="27"/>
      <c r="E250" s="5" t="s">
        <v>6</v>
      </c>
      <c r="F250" s="10"/>
      <c r="G250" s="10"/>
      <c r="H250" s="10"/>
      <c r="I250" s="10"/>
      <c r="J250" s="10"/>
      <c r="K250" s="14">
        <v>220880</v>
      </c>
      <c r="L250" s="10"/>
      <c r="M250" s="10"/>
      <c r="N250" s="10"/>
    </row>
    <row r="251" spans="1:14" x14ac:dyDescent="0.25">
      <c r="A251" s="28"/>
      <c r="B251" s="28"/>
      <c r="C251" s="27"/>
      <c r="D251" s="27"/>
      <c r="E251" s="5" t="s">
        <v>10</v>
      </c>
      <c r="F251" s="10"/>
      <c r="G251" s="10"/>
      <c r="H251" s="10"/>
      <c r="I251" s="10"/>
      <c r="J251" s="10"/>
      <c r="K251" s="14">
        <v>1522064</v>
      </c>
      <c r="L251" s="10"/>
      <c r="M251" s="10"/>
      <c r="N251" s="10"/>
    </row>
    <row r="252" spans="1:14" x14ac:dyDescent="0.25">
      <c r="A252" s="28"/>
      <c r="B252" s="28"/>
      <c r="C252" s="27"/>
      <c r="D252" s="27"/>
      <c r="E252" s="5" t="s">
        <v>68</v>
      </c>
      <c r="F252" s="10"/>
      <c r="G252" s="10"/>
      <c r="H252" s="10"/>
      <c r="I252" s="10"/>
      <c r="J252" s="10"/>
      <c r="K252" s="14">
        <v>25100</v>
      </c>
      <c r="L252" s="10"/>
      <c r="M252" s="10"/>
      <c r="N252" s="10"/>
    </row>
    <row r="253" spans="1:14" x14ac:dyDescent="0.25">
      <c r="A253" s="28"/>
      <c r="B253" s="28"/>
      <c r="C253" s="27"/>
      <c r="D253" s="27"/>
      <c r="E253" s="5" t="s">
        <v>172</v>
      </c>
      <c r="F253" s="10"/>
      <c r="G253" s="10"/>
      <c r="H253" s="10"/>
      <c r="I253" s="10"/>
      <c r="J253" s="10"/>
      <c r="K253" s="14">
        <v>200800</v>
      </c>
      <c r="L253" s="10"/>
      <c r="M253" s="10"/>
      <c r="N253" s="10"/>
    </row>
    <row r="254" spans="1:14" x14ac:dyDescent="0.25">
      <c r="A254" s="28"/>
      <c r="B254" s="28"/>
      <c r="C254" s="27"/>
      <c r="D254" s="27"/>
      <c r="E254" s="5" t="s">
        <v>47</v>
      </c>
      <c r="F254" s="10"/>
      <c r="G254" s="10"/>
      <c r="H254" s="10"/>
      <c r="I254" s="10"/>
      <c r="J254" s="10"/>
      <c r="K254" s="14">
        <v>35140</v>
      </c>
      <c r="L254" s="10"/>
      <c r="M254" s="10"/>
      <c r="N254" s="10"/>
    </row>
    <row r="255" spans="1:14" x14ac:dyDescent="0.25">
      <c r="A255" s="28"/>
      <c r="B255" s="28"/>
      <c r="C255" s="27"/>
      <c r="D255" s="27"/>
      <c r="E255" s="5" t="s">
        <v>66</v>
      </c>
      <c r="F255" s="10"/>
      <c r="G255" s="10"/>
      <c r="H255" s="10"/>
      <c r="I255" s="10"/>
      <c r="J255" s="10"/>
      <c r="K255" s="14">
        <v>150600</v>
      </c>
      <c r="L255" s="10"/>
      <c r="M255" s="10"/>
      <c r="N255" s="10"/>
    </row>
    <row r="256" spans="1:14" x14ac:dyDescent="0.25">
      <c r="A256" s="28"/>
      <c r="B256" s="28"/>
      <c r="C256" s="27"/>
      <c r="D256" s="27"/>
      <c r="E256" s="5" t="s">
        <v>40</v>
      </c>
      <c r="F256" s="10"/>
      <c r="G256" s="10"/>
      <c r="H256" s="10"/>
      <c r="I256" s="10"/>
      <c r="J256" s="10"/>
      <c r="K256" s="14">
        <v>180720</v>
      </c>
      <c r="L256" s="10"/>
      <c r="M256" s="10"/>
      <c r="N256" s="10"/>
    </row>
    <row r="257" spans="1:14" x14ac:dyDescent="0.25">
      <c r="A257" s="28"/>
      <c r="B257" s="28"/>
      <c r="C257" s="27"/>
      <c r="D257" s="27"/>
      <c r="E257" s="5" t="s">
        <v>82</v>
      </c>
      <c r="F257" s="10"/>
      <c r="G257" s="10"/>
      <c r="H257" s="10"/>
      <c r="I257" s="10"/>
      <c r="J257" s="10"/>
      <c r="K257" s="14">
        <v>150600</v>
      </c>
      <c r="L257" s="10"/>
      <c r="M257" s="10"/>
      <c r="N257" s="10"/>
    </row>
    <row r="258" spans="1:14" x14ac:dyDescent="0.25">
      <c r="A258" s="28"/>
      <c r="B258" s="28"/>
      <c r="C258" s="27"/>
      <c r="D258" s="27"/>
      <c r="E258" s="5" t="s">
        <v>173</v>
      </c>
      <c r="F258" s="10"/>
      <c r="G258" s="10"/>
      <c r="H258" s="10"/>
      <c r="I258" s="10"/>
      <c r="J258" s="10"/>
      <c r="K258" s="14">
        <v>220880</v>
      </c>
      <c r="L258" s="10"/>
      <c r="M258" s="10"/>
      <c r="N258" s="10"/>
    </row>
    <row r="259" spans="1:14" x14ac:dyDescent="0.25">
      <c r="A259" s="28"/>
      <c r="B259" s="28"/>
      <c r="C259" s="27"/>
      <c r="D259" s="27"/>
      <c r="E259" s="5" t="s">
        <v>121</v>
      </c>
      <c r="F259" s="10"/>
      <c r="G259" s="10"/>
      <c r="H259" s="10"/>
      <c r="I259" s="10"/>
      <c r="J259" s="10"/>
      <c r="K259" s="14">
        <v>10542</v>
      </c>
      <c r="L259" s="10"/>
      <c r="M259" s="10"/>
      <c r="N259" s="10"/>
    </row>
    <row r="260" spans="1:14" x14ac:dyDescent="0.25">
      <c r="A260" s="5" t="s">
        <v>371</v>
      </c>
      <c r="B260" s="5"/>
      <c r="C260" s="5"/>
      <c r="D260" s="5"/>
      <c r="E260" s="5"/>
      <c r="F260" s="11"/>
      <c r="G260" s="11"/>
      <c r="H260" s="11"/>
      <c r="I260" s="11"/>
      <c r="J260" s="11"/>
      <c r="K260" s="15">
        <f>SUM(K249:K259)</f>
        <v>13861726</v>
      </c>
      <c r="L260" s="11"/>
      <c r="M260" s="11"/>
      <c r="N260" s="11"/>
    </row>
    <row r="261" spans="1:14" x14ac:dyDescent="0.25">
      <c r="A261" s="28">
        <v>7911292</v>
      </c>
      <c r="B261" s="28" t="s">
        <v>372</v>
      </c>
      <c r="C261" s="27" t="s">
        <v>373</v>
      </c>
      <c r="D261" s="27" t="s">
        <v>318</v>
      </c>
      <c r="E261" s="5" t="s">
        <v>257</v>
      </c>
      <c r="F261" s="10"/>
      <c r="G261" s="10">
        <v>5020000</v>
      </c>
      <c r="H261" s="10"/>
      <c r="I261" s="10"/>
      <c r="J261" s="10"/>
      <c r="K261" s="10"/>
      <c r="L261" s="10"/>
      <c r="M261" s="10"/>
      <c r="N261" s="10"/>
    </row>
    <row r="262" spans="1:14" x14ac:dyDescent="0.25">
      <c r="A262" s="28"/>
      <c r="B262" s="28"/>
      <c r="C262" s="27"/>
      <c r="D262" s="27"/>
      <c r="E262" s="5" t="s">
        <v>228</v>
      </c>
      <c r="F262" s="10"/>
      <c r="G262" s="10">
        <v>2510000</v>
      </c>
      <c r="H262" s="10"/>
      <c r="I262" s="10"/>
      <c r="J262" s="10"/>
      <c r="K262" s="10"/>
      <c r="L262" s="10"/>
      <c r="M262" s="10"/>
      <c r="N262" s="10"/>
    </row>
    <row r="263" spans="1:14" x14ac:dyDescent="0.25">
      <c r="A263" s="28"/>
      <c r="B263" s="28"/>
      <c r="C263" s="27"/>
      <c r="D263" s="27"/>
      <c r="E263" s="5" t="s">
        <v>326</v>
      </c>
      <c r="F263" s="10">
        <v>7530000</v>
      </c>
      <c r="G263" s="10"/>
      <c r="H263" s="10"/>
      <c r="I263" s="10"/>
      <c r="J263" s="10"/>
      <c r="K263" s="10"/>
      <c r="L263" s="10"/>
      <c r="M263" s="10"/>
      <c r="N263" s="10"/>
    </row>
    <row r="264" spans="1:14" x14ac:dyDescent="0.25">
      <c r="A264" s="5" t="s">
        <v>374</v>
      </c>
      <c r="B264" s="5"/>
      <c r="C264" s="5"/>
      <c r="D264" s="5"/>
      <c r="E264" s="5"/>
      <c r="F264" s="11">
        <f>SUM(F261:F263)</f>
        <v>7530000</v>
      </c>
      <c r="G264" s="11">
        <f>SUM(G261:G263)</f>
        <v>7530000</v>
      </c>
      <c r="H264" s="11"/>
      <c r="I264" s="11"/>
      <c r="J264" s="11"/>
      <c r="K264" s="11"/>
      <c r="L264" s="11"/>
      <c r="M264" s="11"/>
      <c r="N264" s="11"/>
    </row>
    <row r="265" spans="1:14" x14ac:dyDescent="0.25">
      <c r="A265" s="4">
        <v>7897832</v>
      </c>
      <c r="B265" s="4" t="s">
        <v>375</v>
      </c>
      <c r="C265" s="7" t="s">
        <v>376</v>
      </c>
      <c r="D265" s="7" t="s">
        <v>377</v>
      </c>
      <c r="E265" s="5" t="s">
        <v>18</v>
      </c>
      <c r="F265" s="10"/>
      <c r="G265" s="10"/>
      <c r="H265" s="10"/>
      <c r="I265" s="10"/>
      <c r="J265" s="10"/>
      <c r="K265" s="10"/>
      <c r="L265" s="10"/>
      <c r="M265" s="10"/>
      <c r="N265" s="10">
        <v>672635</v>
      </c>
    </row>
    <row r="266" spans="1:14" x14ac:dyDescent="0.25">
      <c r="A266" s="5" t="s">
        <v>378</v>
      </c>
      <c r="B266" s="5"/>
      <c r="C266" s="5"/>
      <c r="D266" s="5"/>
      <c r="E266" s="5"/>
      <c r="F266" s="11"/>
      <c r="G266" s="11"/>
      <c r="H266" s="11"/>
      <c r="I266" s="11"/>
      <c r="J266" s="11"/>
      <c r="K266" s="11"/>
      <c r="L266" s="11"/>
      <c r="M266" s="11"/>
      <c r="N266" s="11">
        <f>+N265</f>
        <v>672635</v>
      </c>
    </row>
    <row r="267" spans="1:14" x14ac:dyDescent="0.25">
      <c r="A267" s="28">
        <v>7908180</v>
      </c>
      <c r="B267" s="28" t="s">
        <v>379</v>
      </c>
      <c r="C267" s="27" t="s">
        <v>380</v>
      </c>
      <c r="D267" s="27" t="s">
        <v>215</v>
      </c>
      <c r="E267" s="5" t="s">
        <v>227</v>
      </c>
      <c r="F267" s="10"/>
      <c r="G267" s="10"/>
      <c r="H267" s="10"/>
      <c r="I267" s="10"/>
      <c r="J267" s="10"/>
      <c r="K267" s="10"/>
      <c r="L267" s="10"/>
      <c r="M267" s="10">
        <v>516000</v>
      </c>
      <c r="N267" s="10"/>
    </row>
    <row r="268" spans="1:14" x14ac:dyDescent="0.25">
      <c r="A268" s="28"/>
      <c r="B268" s="28"/>
      <c r="C268" s="27"/>
      <c r="D268" s="27"/>
      <c r="E268" s="5" t="s">
        <v>18</v>
      </c>
      <c r="F268" s="10"/>
      <c r="G268" s="10"/>
      <c r="H268" s="10"/>
      <c r="I268" s="10"/>
      <c r="J268" s="10"/>
      <c r="K268" s="10"/>
      <c r="L268" s="10">
        <v>516000</v>
      </c>
      <c r="M268" s="10"/>
      <c r="N268" s="10"/>
    </row>
    <row r="269" spans="1:14" x14ac:dyDescent="0.25">
      <c r="A269" s="5" t="s">
        <v>381</v>
      </c>
      <c r="B269" s="5"/>
      <c r="C269" s="5"/>
      <c r="D269" s="5"/>
      <c r="E269" s="5"/>
      <c r="F269" s="11"/>
      <c r="G269" s="11"/>
      <c r="H269" s="11"/>
      <c r="I269" s="11"/>
      <c r="J269" s="11"/>
      <c r="K269" s="11"/>
      <c r="L269" s="11">
        <f>SUM(L267:L268)</f>
        <v>516000</v>
      </c>
      <c r="M269" s="11">
        <f>SUM(M267:M268)</f>
        <v>516000</v>
      </c>
      <c r="N269" s="11"/>
    </row>
    <row r="270" spans="1:14" x14ac:dyDescent="0.25">
      <c r="A270" s="28">
        <v>7923724</v>
      </c>
      <c r="B270" s="28" t="s">
        <v>382</v>
      </c>
      <c r="C270" s="27" t="s">
        <v>383</v>
      </c>
      <c r="D270" s="27" t="s">
        <v>215</v>
      </c>
      <c r="E270" s="5" t="s">
        <v>78</v>
      </c>
      <c r="F270" s="10"/>
      <c r="G270" s="10"/>
      <c r="H270" s="10"/>
      <c r="I270" s="10"/>
      <c r="J270" s="10"/>
      <c r="K270" s="10"/>
      <c r="L270" s="10">
        <v>2250000</v>
      </c>
      <c r="M270" s="10"/>
      <c r="N270" s="10"/>
    </row>
    <row r="271" spans="1:14" x14ac:dyDescent="0.25">
      <c r="A271" s="28"/>
      <c r="B271" s="28"/>
      <c r="C271" s="27"/>
      <c r="D271" s="27"/>
      <c r="E271" s="5" t="s">
        <v>261</v>
      </c>
      <c r="F271" s="10"/>
      <c r="G271" s="10"/>
      <c r="H271" s="10"/>
      <c r="I271" s="10"/>
      <c r="J271" s="10"/>
      <c r="K271" s="10"/>
      <c r="L271" s="10"/>
      <c r="M271" s="10">
        <v>2250000</v>
      </c>
      <c r="N271" s="10"/>
    </row>
    <row r="272" spans="1:14" x14ac:dyDescent="0.25">
      <c r="A272" s="5" t="s">
        <v>384</v>
      </c>
      <c r="B272" s="5"/>
      <c r="C272" s="5"/>
      <c r="D272" s="5"/>
      <c r="E272" s="5"/>
      <c r="F272" s="11"/>
      <c r="G272" s="11"/>
      <c r="H272" s="11"/>
      <c r="I272" s="11"/>
      <c r="J272" s="11"/>
      <c r="K272" s="11"/>
      <c r="L272" s="11">
        <f>SUM(L270:L271)</f>
        <v>2250000</v>
      </c>
      <c r="M272" s="11">
        <f>SUM(M270:M271)</f>
        <v>2250000</v>
      </c>
      <c r="N272" s="11"/>
    </row>
    <row r="273" spans="1:14" x14ac:dyDescent="0.25">
      <c r="A273" s="28">
        <v>7918856</v>
      </c>
      <c r="B273" s="28" t="s">
        <v>385</v>
      </c>
      <c r="C273" s="41" t="s">
        <v>386</v>
      </c>
      <c r="D273" s="27" t="s">
        <v>215</v>
      </c>
      <c r="E273" s="5" t="s">
        <v>257</v>
      </c>
      <c r="F273" s="10"/>
      <c r="G273" s="10"/>
      <c r="H273" s="10"/>
      <c r="I273" s="10"/>
      <c r="J273" s="10"/>
      <c r="K273" s="10"/>
      <c r="L273" s="10"/>
      <c r="M273" s="10">
        <v>2000000</v>
      </c>
      <c r="N273" s="10"/>
    </row>
    <row r="274" spans="1:14" x14ac:dyDescent="0.25">
      <c r="A274" s="28"/>
      <c r="B274" s="28"/>
      <c r="C274" s="41"/>
      <c r="D274" s="27"/>
      <c r="E274" s="5" t="s">
        <v>87</v>
      </c>
      <c r="F274" s="10"/>
      <c r="G274" s="10"/>
      <c r="H274" s="10"/>
      <c r="I274" s="10"/>
      <c r="J274" s="10"/>
      <c r="K274" s="10"/>
      <c r="L274" s="10">
        <v>2000000</v>
      </c>
      <c r="M274" s="10"/>
      <c r="N274" s="10"/>
    </row>
    <row r="275" spans="1:14" x14ac:dyDescent="0.25">
      <c r="A275" s="5" t="s">
        <v>387</v>
      </c>
      <c r="B275" s="5"/>
      <c r="C275" s="5"/>
      <c r="D275" s="5"/>
      <c r="E275" s="5"/>
      <c r="F275" s="11"/>
      <c r="G275" s="11"/>
      <c r="H275" s="11"/>
      <c r="I275" s="11"/>
      <c r="J275" s="11"/>
      <c r="K275" s="11"/>
      <c r="L275" s="11">
        <f>SUM(L273:L274)</f>
        <v>2000000</v>
      </c>
      <c r="M275" s="11">
        <f>SUM(M273:M274)</f>
        <v>2000000</v>
      </c>
      <c r="N275" s="11"/>
    </row>
    <row r="276" spans="1:14" x14ac:dyDescent="0.25">
      <c r="A276" s="28">
        <v>7926569</v>
      </c>
      <c r="B276" s="28" t="s">
        <v>388</v>
      </c>
      <c r="C276" s="27" t="s">
        <v>389</v>
      </c>
      <c r="D276" s="27" t="s">
        <v>215</v>
      </c>
      <c r="E276" s="5" t="s">
        <v>18</v>
      </c>
      <c r="F276" s="10"/>
      <c r="G276" s="10"/>
      <c r="H276" s="10"/>
      <c r="I276" s="10"/>
      <c r="J276" s="10"/>
      <c r="K276" s="10"/>
      <c r="L276" s="10">
        <v>100000</v>
      </c>
      <c r="M276" s="10"/>
      <c r="N276" s="10"/>
    </row>
    <row r="277" spans="1:14" x14ac:dyDescent="0.25">
      <c r="A277" s="28"/>
      <c r="B277" s="28"/>
      <c r="C277" s="27"/>
      <c r="D277" s="27"/>
      <c r="E277" s="5" t="s">
        <v>178</v>
      </c>
      <c r="F277" s="10"/>
      <c r="G277" s="10"/>
      <c r="H277" s="10"/>
      <c r="I277" s="10"/>
      <c r="J277" s="10"/>
      <c r="K277" s="10"/>
      <c r="L277" s="10"/>
      <c r="M277" s="10">
        <v>100000</v>
      </c>
      <c r="N277" s="10"/>
    </row>
    <row r="278" spans="1:14" x14ac:dyDescent="0.25">
      <c r="A278" s="5" t="s">
        <v>390</v>
      </c>
      <c r="B278" s="5"/>
      <c r="C278" s="5"/>
      <c r="D278" s="5"/>
      <c r="E278" s="5"/>
      <c r="F278" s="11"/>
      <c r="G278" s="11"/>
      <c r="H278" s="11"/>
      <c r="I278" s="11"/>
      <c r="J278" s="11"/>
      <c r="K278" s="11"/>
      <c r="L278" s="11">
        <f>SUM(L276:L277)</f>
        <v>100000</v>
      </c>
      <c r="M278" s="11">
        <f>SUM(M276:M277)</f>
        <v>100000</v>
      </c>
      <c r="N278" s="11"/>
    </row>
    <row r="279" spans="1:14" x14ac:dyDescent="0.25">
      <c r="A279" s="28">
        <v>7927098</v>
      </c>
      <c r="B279" s="28" t="s">
        <v>391</v>
      </c>
      <c r="C279" s="27" t="s">
        <v>392</v>
      </c>
      <c r="D279" s="48" t="s">
        <v>222</v>
      </c>
      <c r="E279" s="5" t="s">
        <v>40</v>
      </c>
      <c r="F279" s="10"/>
      <c r="G279" s="10">
        <v>311342</v>
      </c>
      <c r="H279" s="10"/>
      <c r="I279" s="10"/>
      <c r="J279" s="10"/>
      <c r="K279" s="10"/>
      <c r="L279" s="10"/>
      <c r="M279" s="10"/>
      <c r="N279" s="10"/>
    </row>
    <row r="280" spans="1:14" x14ac:dyDescent="0.25">
      <c r="A280" s="28"/>
      <c r="B280" s="28"/>
      <c r="C280" s="27"/>
      <c r="D280" s="48"/>
      <c r="E280" s="5" t="s">
        <v>18</v>
      </c>
      <c r="F280" s="10">
        <v>311342</v>
      </c>
      <c r="G280" s="10"/>
      <c r="H280" s="10"/>
      <c r="I280" s="10"/>
      <c r="J280" s="10"/>
      <c r="K280" s="10"/>
      <c r="L280" s="10"/>
      <c r="M280" s="10"/>
      <c r="N280" s="10"/>
    </row>
    <row r="281" spans="1:14" x14ac:dyDescent="0.25">
      <c r="A281" s="5" t="s">
        <v>393</v>
      </c>
      <c r="B281" s="5"/>
      <c r="C281" s="5"/>
      <c r="D281" s="5"/>
      <c r="E281" s="5"/>
      <c r="F281" s="11">
        <f>SUM(F279:F280)</f>
        <v>311342</v>
      </c>
      <c r="G281" s="11">
        <f>SUM(G279:G280)</f>
        <v>311342</v>
      </c>
      <c r="H281" s="11"/>
      <c r="I281" s="11"/>
      <c r="J281" s="11"/>
      <c r="K281" s="11"/>
      <c r="L281" s="11"/>
      <c r="M281" s="11"/>
      <c r="N281" s="11"/>
    </row>
    <row r="282" spans="1:14" x14ac:dyDescent="0.25">
      <c r="A282" s="2" t="s">
        <v>207</v>
      </c>
      <c r="B282" s="2"/>
      <c r="C282" s="2"/>
      <c r="D282" s="2"/>
      <c r="E282" s="2"/>
      <c r="F282" s="12">
        <f>+F281+F264+F233+F212</f>
        <v>10204682</v>
      </c>
      <c r="G282" s="12">
        <f>+G281+G264+G233+G212</f>
        <v>10204682</v>
      </c>
      <c r="H282" s="12">
        <f>+H226+H215+H208+H140+H118+H106+H98+H79+H61+H55+H53+H48+H34+H23+H12+H10</f>
        <v>865922747.55999994</v>
      </c>
      <c r="I282" s="12">
        <f>+I160</f>
        <v>132564646</v>
      </c>
      <c r="J282" s="12">
        <f>+J160</f>
        <v>132564646</v>
      </c>
      <c r="K282" s="12">
        <f>+K260+K240+K182+K146+K138+K100</f>
        <v>92550659.799999997</v>
      </c>
      <c r="L282" s="12">
        <f>+L278+L275+L272+L269+L248+L244+L237+L230+L218+L192+L170+L164+L149+L143+L122+L103+L94+L91+L83+L75+L65+L51+L8</f>
        <v>759102562</v>
      </c>
      <c r="M282" s="12">
        <f>+M278+M275+M272+M269+M248+M244+M237+M230+M218+M192+M170+M164+M149+M143+M122+M103+M94+M91+M83+M75+M65+M51+M8</f>
        <v>759102562</v>
      </c>
      <c r="N282" s="12">
        <f>+N266</f>
        <v>672635</v>
      </c>
    </row>
    <row r="283" spans="1:14" x14ac:dyDescent="0.25">
      <c r="F283" s="13"/>
      <c r="G283" s="13"/>
      <c r="H283" s="13"/>
      <c r="I283" s="13"/>
      <c r="J283" s="13"/>
      <c r="K283" s="13"/>
      <c r="L283" s="13"/>
      <c r="M283" s="13"/>
      <c r="N283" s="13"/>
    </row>
  </sheetData>
  <mergeCells count="184">
    <mergeCell ref="N4:N5"/>
    <mergeCell ref="A213:A214"/>
    <mergeCell ref="B213:B214"/>
    <mergeCell ref="C213:C214"/>
    <mergeCell ref="D213:D214"/>
    <mergeCell ref="A276:A277"/>
    <mergeCell ref="B276:B277"/>
    <mergeCell ref="C276:C277"/>
    <mergeCell ref="D276:D277"/>
    <mergeCell ref="A249:A259"/>
    <mergeCell ref="B249:B259"/>
    <mergeCell ref="C249:C259"/>
    <mergeCell ref="D249:D259"/>
    <mergeCell ref="A261:A263"/>
    <mergeCell ref="B261:B263"/>
    <mergeCell ref="C261:C263"/>
    <mergeCell ref="D261:D263"/>
    <mergeCell ref="A241:A243"/>
    <mergeCell ref="B241:B243"/>
    <mergeCell ref="C241:C243"/>
    <mergeCell ref="D241:D243"/>
    <mergeCell ref="A245:A247"/>
    <mergeCell ref="B245:B247"/>
    <mergeCell ref="C245:C247"/>
    <mergeCell ref="A279:A280"/>
    <mergeCell ref="B279:B280"/>
    <mergeCell ref="C279:C280"/>
    <mergeCell ref="D279:D280"/>
    <mergeCell ref="A270:A271"/>
    <mergeCell ref="B270:B271"/>
    <mergeCell ref="C270:C271"/>
    <mergeCell ref="D267:D268"/>
    <mergeCell ref="D270:D271"/>
    <mergeCell ref="A273:A274"/>
    <mergeCell ref="B273:B274"/>
    <mergeCell ref="C273:C274"/>
    <mergeCell ref="D273:D274"/>
    <mergeCell ref="A267:A268"/>
    <mergeCell ref="B267:B268"/>
    <mergeCell ref="C267:C268"/>
    <mergeCell ref="D245:D247"/>
    <mergeCell ref="A234:A236"/>
    <mergeCell ref="B234:B236"/>
    <mergeCell ref="C234:C236"/>
    <mergeCell ref="D234:D236"/>
    <mergeCell ref="A238:A239"/>
    <mergeCell ref="B238:B239"/>
    <mergeCell ref="C238:C239"/>
    <mergeCell ref="D238:D239"/>
    <mergeCell ref="A227:A229"/>
    <mergeCell ref="B227:B229"/>
    <mergeCell ref="C227:C229"/>
    <mergeCell ref="D227:D229"/>
    <mergeCell ref="A231:A232"/>
    <mergeCell ref="B231:B232"/>
    <mergeCell ref="C231:C232"/>
    <mergeCell ref="D231:D232"/>
    <mergeCell ref="A216:A217"/>
    <mergeCell ref="B216:B217"/>
    <mergeCell ref="C216:C217"/>
    <mergeCell ref="D216:D217"/>
    <mergeCell ref="A219:A225"/>
    <mergeCell ref="B219:B225"/>
    <mergeCell ref="C219:C225"/>
    <mergeCell ref="D219:D225"/>
    <mergeCell ref="A209:A211"/>
    <mergeCell ref="B209:B211"/>
    <mergeCell ref="C209:C211"/>
    <mergeCell ref="D209:D211"/>
    <mergeCell ref="A183:A191"/>
    <mergeCell ref="B184:B191"/>
    <mergeCell ref="C184:C191"/>
    <mergeCell ref="D183:D191"/>
    <mergeCell ref="A193:A207"/>
    <mergeCell ref="B193:B207"/>
    <mergeCell ref="C193:C207"/>
    <mergeCell ref="D193:D207"/>
    <mergeCell ref="A165:A169"/>
    <mergeCell ref="B165:B169"/>
    <mergeCell ref="C165:C169"/>
    <mergeCell ref="D165:D169"/>
    <mergeCell ref="B171:B181"/>
    <mergeCell ref="A171:A181"/>
    <mergeCell ref="D171:D181"/>
    <mergeCell ref="A150:A159"/>
    <mergeCell ref="C150:C159"/>
    <mergeCell ref="D150:D159"/>
    <mergeCell ref="A161:A163"/>
    <mergeCell ref="B161:B163"/>
    <mergeCell ref="C161:C163"/>
    <mergeCell ref="D161:D163"/>
    <mergeCell ref="B150:B159"/>
    <mergeCell ref="A144:A145"/>
    <mergeCell ref="B144:B145"/>
    <mergeCell ref="C144:C145"/>
    <mergeCell ref="D144:D145"/>
    <mergeCell ref="A147:A148"/>
    <mergeCell ref="B147:B148"/>
    <mergeCell ref="C147:C148"/>
    <mergeCell ref="D147:D148"/>
    <mergeCell ref="A141:A142"/>
    <mergeCell ref="B141:B142"/>
    <mergeCell ref="C141:C142"/>
    <mergeCell ref="D141:D142"/>
    <mergeCell ref="D84:D90"/>
    <mergeCell ref="B84:B90"/>
    <mergeCell ref="A84:A90"/>
    <mergeCell ref="A92:A93"/>
    <mergeCell ref="B92:B93"/>
    <mergeCell ref="C92:C93"/>
    <mergeCell ref="D92:D93"/>
    <mergeCell ref="A119:A121"/>
    <mergeCell ref="B119:B121"/>
    <mergeCell ref="C119:C121"/>
    <mergeCell ref="D119:D121"/>
    <mergeCell ref="A104:A105"/>
    <mergeCell ref="B104:B105"/>
    <mergeCell ref="C104:C105"/>
    <mergeCell ref="D104:D105"/>
    <mergeCell ref="C107:C117"/>
    <mergeCell ref="D107:D117"/>
    <mergeCell ref="B107:B117"/>
    <mergeCell ref="A107:A117"/>
    <mergeCell ref="E49:E50"/>
    <mergeCell ref="D56:D60"/>
    <mergeCell ref="C56:C60"/>
    <mergeCell ref="B56:B60"/>
    <mergeCell ref="A56:A60"/>
    <mergeCell ref="A80:A82"/>
    <mergeCell ref="B80:B82"/>
    <mergeCell ref="C80:C82"/>
    <mergeCell ref="D80:D82"/>
    <mergeCell ref="A62:A64"/>
    <mergeCell ref="B62:B64"/>
    <mergeCell ref="C62:C64"/>
    <mergeCell ref="D62:D64"/>
    <mergeCell ref="D66:D74"/>
    <mergeCell ref="C66:C74"/>
    <mergeCell ref="B66:B74"/>
    <mergeCell ref="A66:A74"/>
    <mergeCell ref="L4:M4"/>
    <mergeCell ref="L3:M3"/>
    <mergeCell ref="A6:A7"/>
    <mergeCell ref="D6:D7"/>
    <mergeCell ref="E6:E7"/>
    <mergeCell ref="D13:D22"/>
    <mergeCell ref="A3:A5"/>
    <mergeCell ref="B3:B5"/>
    <mergeCell ref="C3:C5"/>
    <mergeCell ref="D3:D5"/>
    <mergeCell ref="F3:H3"/>
    <mergeCell ref="F4:G4"/>
    <mergeCell ref="H4:H5"/>
    <mergeCell ref="I4:J4"/>
    <mergeCell ref="K4:K5"/>
    <mergeCell ref="I3:K3"/>
    <mergeCell ref="A13:A22"/>
    <mergeCell ref="B13:B22"/>
    <mergeCell ref="C13:C22"/>
    <mergeCell ref="E3:E5"/>
    <mergeCell ref="A123:A137"/>
    <mergeCell ref="B123:B137"/>
    <mergeCell ref="C123:C137"/>
    <mergeCell ref="D123:D137"/>
    <mergeCell ref="A24:A33"/>
    <mergeCell ref="B24:B33"/>
    <mergeCell ref="C24:C33"/>
    <mergeCell ref="D24:D33"/>
    <mergeCell ref="C171:C181"/>
    <mergeCell ref="D35:D47"/>
    <mergeCell ref="C35:C47"/>
    <mergeCell ref="B35:B47"/>
    <mergeCell ref="A35:A47"/>
    <mergeCell ref="D49:D50"/>
    <mergeCell ref="A49:A50"/>
    <mergeCell ref="A95:A97"/>
    <mergeCell ref="B95:B97"/>
    <mergeCell ref="C95:C97"/>
    <mergeCell ref="D95:D97"/>
    <mergeCell ref="A101:A102"/>
    <mergeCell ref="B101:B102"/>
    <mergeCell ref="C101:C102"/>
    <mergeCell ref="D101:D102"/>
    <mergeCell ref="C84:C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Transf. FUN. Jan</vt:lpstr>
      <vt:lpstr>Alteraç. Orç. INV - jan.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 / DGO - Vera Morais</dc:creator>
  <cp:lastModifiedBy>MF / DGO - Vera Morais</cp:lastModifiedBy>
  <dcterms:created xsi:type="dcterms:W3CDTF">2018-02-07T12:18:47Z</dcterms:created>
  <dcterms:modified xsi:type="dcterms:W3CDTF">2018-02-09T12:36:09Z</dcterms:modified>
</cp:coreProperties>
</file>