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rocha\Desktop\UEPR_PUBLICAÇÕES\BE_COMERCIO EXTERNO\BE_CE_MENSAL_2020\"/>
    </mc:Choice>
  </mc:AlternateContent>
  <bookViews>
    <workbookView xWindow="0" yWindow="0" windowWidth="19320" windowHeight="9144"/>
  </bookViews>
  <sheets>
    <sheet name="INDICE" sheetId="2" r:id="rId1"/>
    <sheet name="A.1" sheetId="30" r:id="rId2"/>
    <sheet name="A.2" sheetId="31" r:id="rId3"/>
    <sheet name="A.3" sheetId="32" r:id="rId4"/>
    <sheet name="A.4" sheetId="33" r:id="rId5"/>
    <sheet name="A.5" sheetId="34" r:id="rId6"/>
    <sheet name="A.6" sheetId="35" r:id="rId7"/>
    <sheet name="A.7" sheetId="36" r:id="rId8"/>
    <sheet name="A.8" sheetId="38" r:id="rId9"/>
    <sheet name="A.9" sheetId="37" r:id="rId10"/>
    <sheet name="A.10" sheetId="39" r:id="rId11"/>
    <sheet name="A.11" sheetId="40" r:id="rId12"/>
    <sheet name="A.12" sheetId="41" r:id="rId13"/>
  </sheets>
  <definedNames>
    <definedName name="_xlnm._FilterDatabase" localSheetId="12" hidden="1">A.12!$B$4:$AF$29</definedName>
    <definedName name="_xlnm._FilterDatabase" localSheetId="5" hidden="1">A.5!$C$4:$AG$111</definedName>
  </definedNames>
  <calcPr calcId="162913"/>
</workbook>
</file>

<file path=xl/calcChain.xml><?xml version="1.0" encoding="utf-8"?>
<calcChain xmlns="http://schemas.openxmlformats.org/spreadsheetml/2006/main">
  <c r="L33" i="30" l="1"/>
  <c r="L30" i="30"/>
  <c r="V23" i="40" l="1"/>
  <c r="U23" i="40"/>
  <c r="T23" i="40"/>
  <c r="AD22" i="40"/>
  <c r="S23" i="40"/>
  <c r="AC22" i="40"/>
  <c r="R23" i="40"/>
  <c r="AB22" i="40"/>
  <c r="Q23" i="40"/>
  <c r="AA22" i="40"/>
  <c r="P23" i="40"/>
  <c r="Z22" i="40"/>
  <c r="O23" i="40"/>
  <c r="Y22" i="40"/>
  <c r="N23" i="40"/>
  <c r="X22" i="40"/>
  <c r="M8" i="41" l="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7" i="41"/>
  <c r="M23" i="40"/>
  <c r="M8" i="40"/>
  <c r="M9" i="40"/>
  <c r="M10" i="40"/>
  <c r="M11" i="40"/>
  <c r="M12" i="40"/>
  <c r="M13" i="40"/>
  <c r="M14" i="40"/>
  <c r="M15" i="40"/>
  <c r="M16" i="40"/>
  <c r="M17" i="40"/>
  <c r="M18" i="40"/>
  <c r="M19" i="40"/>
  <c r="M20" i="40"/>
  <c r="M21" i="40"/>
  <c r="M22" i="40"/>
  <c r="M7" i="40"/>
  <c r="G16" i="39"/>
  <c r="U28" i="41"/>
  <c r="V28" i="41"/>
  <c r="K28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7" i="41"/>
  <c r="L28" i="41" l="1"/>
  <c r="P16" i="35" l="1"/>
  <c r="Q16" i="35"/>
  <c r="R16" i="35"/>
  <c r="S16" i="35"/>
  <c r="T16" i="35"/>
  <c r="AF8" i="30" l="1"/>
  <c r="AF9" i="30"/>
  <c r="AF10" i="30"/>
  <c r="AF11" i="30"/>
  <c r="AF12" i="30"/>
  <c r="AF13" i="30"/>
  <c r="AF15" i="30"/>
  <c r="AF16" i="30"/>
  <c r="AF17" i="30"/>
  <c r="AF18" i="30"/>
  <c r="AF19" i="30"/>
  <c r="AF20" i="30"/>
  <c r="AF21" i="30"/>
  <c r="AF22" i="30"/>
  <c r="AF23" i="30"/>
  <c r="AF24" i="30"/>
  <c r="AF25" i="30"/>
  <c r="AF26" i="30"/>
  <c r="AF28" i="30"/>
  <c r="AF29" i="30"/>
  <c r="AF30" i="30"/>
  <c r="AF32" i="30"/>
  <c r="AF34" i="30"/>
  <c r="L31" i="30"/>
  <c r="L27" i="30"/>
  <c r="L14" i="30"/>
  <c r="L7" i="30"/>
  <c r="C8" i="30"/>
  <c r="C9" i="30"/>
  <c r="C10" i="30"/>
  <c r="C11" i="30"/>
  <c r="C12" i="30"/>
  <c r="C13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8" i="30"/>
  <c r="C29" i="30"/>
  <c r="C30" i="30"/>
  <c r="C32" i="30"/>
  <c r="C34" i="30"/>
  <c r="M8" i="30"/>
  <c r="M9" i="30"/>
  <c r="M10" i="30"/>
  <c r="M11" i="30"/>
  <c r="M12" i="30"/>
  <c r="M13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8" i="30"/>
  <c r="M29" i="30"/>
  <c r="M30" i="30"/>
  <c r="M32" i="30"/>
  <c r="M34" i="30"/>
  <c r="AE8" i="30"/>
  <c r="AE9" i="30"/>
  <c r="AE10" i="30"/>
  <c r="AE11" i="30"/>
  <c r="AE12" i="30"/>
  <c r="AE13" i="30"/>
  <c r="AE15" i="30"/>
  <c r="AE16" i="30"/>
  <c r="AE17" i="30"/>
  <c r="AE18" i="30"/>
  <c r="AE19" i="30"/>
  <c r="AE20" i="30"/>
  <c r="AE21" i="30"/>
  <c r="AE22" i="30"/>
  <c r="AE23" i="30"/>
  <c r="AE24" i="30"/>
  <c r="AE25" i="30"/>
  <c r="AE26" i="30"/>
  <c r="AE28" i="30"/>
  <c r="AE29" i="30"/>
  <c r="AE30" i="30"/>
  <c r="AE32" i="30"/>
  <c r="AE34" i="30"/>
  <c r="AE28" i="41"/>
  <c r="AF28" i="41"/>
  <c r="AE8" i="41"/>
  <c r="AF8" i="41"/>
  <c r="AE9" i="41"/>
  <c r="AF9" i="41"/>
  <c r="AE10" i="41"/>
  <c r="AF10" i="41"/>
  <c r="AE11" i="41"/>
  <c r="AF11" i="41"/>
  <c r="AE12" i="41"/>
  <c r="AF12" i="41"/>
  <c r="AE13" i="41"/>
  <c r="AF13" i="41"/>
  <c r="AE14" i="41"/>
  <c r="AF14" i="41"/>
  <c r="AE15" i="41"/>
  <c r="AF15" i="41"/>
  <c r="AE16" i="41"/>
  <c r="AF16" i="41"/>
  <c r="AE17" i="41"/>
  <c r="AF17" i="41"/>
  <c r="AE18" i="41"/>
  <c r="AF18" i="41"/>
  <c r="AE19" i="41"/>
  <c r="AF19" i="41"/>
  <c r="AE20" i="41"/>
  <c r="AF20" i="41"/>
  <c r="AE22" i="41"/>
  <c r="AF22" i="41"/>
  <c r="AE23" i="41"/>
  <c r="AF23" i="41"/>
  <c r="AE24" i="41"/>
  <c r="AF24" i="41"/>
  <c r="AE25" i="41"/>
  <c r="AF25" i="41"/>
  <c r="AE26" i="41"/>
  <c r="AF26" i="41"/>
  <c r="AE27" i="41"/>
  <c r="AF27" i="41"/>
  <c r="AE7" i="41"/>
  <c r="AF7" i="41"/>
  <c r="AE8" i="40"/>
  <c r="AF8" i="40"/>
  <c r="AE9" i="40"/>
  <c r="AF9" i="40"/>
  <c r="AE10" i="40"/>
  <c r="AF10" i="40"/>
  <c r="AE11" i="40"/>
  <c r="AF11" i="40"/>
  <c r="AE12" i="40"/>
  <c r="AF12" i="40"/>
  <c r="AE13" i="40"/>
  <c r="AF13" i="40"/>
  <c r="AE14" i="40"/>
  <c r="AF14" i="40"/>
  <c r="AE15" i="40"/>
  <c r="AF15" i="40"/>
  <c r="AE16" i="40"/>
  <c r="AF16" i="40"/>
  <c r="AE17" i="40"/>
  <c r="AF17" i="40"/>
  <c r="AE18" i="40"/>
  <c r="AF18" i="40"/>
  <c r="AE19" i="40"/>
  <c r="AF19" i="40"/>
  <c r="AE20" i="40"/>
  <c r="AF20" i="40"/>
  <c r="AE21" i="40"/>
  <c r="AF21" i="40"/>
  <c r="AE22" i="40"/>
  <c r="AF22" i="40"/>
  <c r="AE7" i="40"/>
  <c r="AF7" i="40"/>
  <c r="L23" i="40"/>
  <c r="L14" i="39"/>
  <c r="M14" i="39"/>
  <c r="N14" i="39"/>
  <c r="L15" i="39"/>
  <c r="M15" i="39"/>
  <c r="N15" i="39"/>
  <c r="H16" i="39"/>
  <c r="C15" i="39"/>
  <c r="N14" i="37"/>
  <c r="O14" i="37"/>
  <c r="P14" i="37"/>
  <c r="Q14" i="37"/>
  <c r="N15" i="37"/>
  <c r="O15" i="37"/>
  <c r="P15" i="37"/>
  <c r="Q15" i="37"/>
  <c r="C15" i="37"/>
  <c r="J14" i="38"/>
  <c r="K14" i="38"/>
  <c r="J15" i="38"/>
  <c r="K15" i="38"/>
  <c r="G16" i="38"/>
  <c r="H16" i="38"/>
  <c r="C15" i="38"/>
  <c r="U144" i="36"/>
  <c r="V144" i="36"/>
  <c r="AE9" i="36"/>
  <c r="AF9" i="36"/>
  <c r="AE10" i="36"/>
  <c r="AF10" i="36"/>
  <c r="AE11" i="36"/>
  <c r="AF11" i="36"/>
  <c r="AE12" i="36"/>
  <c r="AF12" i="36"/>
  <c r="AE13" i="36"/>
  <c r="AF13" i="36"/>
  <c r="AE14" i="36"/>
  <c r="AF14" i="36"/>
  <c r="AE15" i="36"/>
  <c r="AF15" i="36"/>
  <c r="AE16" i="36"/>
  <c r="AF16" i="36"/>
  <c r="AE17" i="36"/>
  <c r="AF17" i="36"/>
  <c r="AE18" i="36"/>
  <c r="AF18" i="36"/>
  <c r="AE19" i="36"/>
  <c r="AF19" i="36"/>
  <c r="AE20" i="36"/>
  <c r="AF20" i="36"/>
  <c r="AE21" i="36"/>
  <c r="AF21" i="36"/>
  <c r="AE22" i="36"/>
  <c r="AF22" i="36"/>
  <c r="AE23" i="36"/>
  <c r="AF23" i="36"/>
  <c r="AE24" i="36"/>
  <c r="AF24" i="36"/>
  <c r="AE25" i="36"/>
  <c r="AF25" i="36"/>
  <c r="AE26" i="36"/>
  <c r="AF26" i="36"/>
  <c r="AE27" i="36"/>
  <c r="AF27" i="36"/>
  <c r="AE28" i="36"/>
  <c r="AF28" i="36"/>
  <c r="AE29" i="36"/>
  <c r="AF29" i="36"/>
  <c r="AE30" i="36"/>
  <c r="AF30" i="36"/>
  <c r="AE31" i="36"/>
  <c r="AF31" i="36"/>
  <c r="AE32" i="36"/>
  <c r="AF32" i="36"/>
  <c r="AE33" i="36"/>
  <c r="AF33" i="36"/>
  <c r="AE34" i="36"/>
  <c r="AF34" i="36"/>
  <c r="AE35" i="36"/>
  <c r="AF35" i="36"/>
  <c r="AE36" i="36"/>
  <c r="AF36" i="36"/>
  <c r="AE37" i="36"/>
  <c r="AF37" i="36"/>
  <c r="AE38" i="36"/>
  <c r="AF38" i="36"/>
  <c r="AE39" i="36"/>
  <c r="AF39" i="36"/>
  <c r="AE40" i="36"/>
  <c r="AF40" i="36"/>
  <c r="AE41" i="36"/>
  <c r="AF41" i="36"/>
  <c r="AE42" i="36"/>
  <c r="AF42" i="36"/>
  <c r="AE43" i="36"/>
  <c r="AF43" i="36"/>
  <c r="AE44" i="36"/>
  <c r="AF44" i="36"/>
  <c r="AE45" i="36"/>
  <c r="AF45" i="36"/>
  <c r="AE46" i="36"/>
  <c r="AF46" i="36"/>
  <c r="AE47" i="36"/>
  <c r="AF47" i="36"/>
  <c r="AE48" i="36"/>
  <c r="AF48" i="36"/>
  <c r="AE49" i="36"/>
  <c r="AF49" i="36"/>
  <c r="AE50" i="36"/>
  <c r="AF50" i="36"/>
  <c r="AE51" i="36"/>
  <c r="AF51" i="36"/>
  <c r="AE52" i="36"/>
  <c r="AF52" i="36"/>
  <c r="AE53" i="36"/>
  <c r="AF53" i="36"/>
  <c r="AE54" i="36"/>
  <c r="AF54" i="36"/>
  <c r="AE55" i="36"/>
  <c r="AF55" i="36"/>
  <c r="AE56" i="36"/>
  <c r="AF56" i="36"/>
  <c r="AE57" i="36"/>
  <c r="AF57" i="36"/>
  <c r="AE58" i="36"/>
  <c r="AF58" i="36"/>
  <c r="AE59" i="36"/>
  <c r="AF59" i="36"/>
  <c r="AE60" i="36"/>
  <c r="AF60" i="36"/>
  <c r="AE61" i="36"/>
  <c r="AF61" i="36"/>
  <c r="AE62" i="36"/>
  <c r="AF62" i="36"/>
  <c r="AE63" i="36"/>
  <c r="AF63" i="36"/>
  <c r="AE64" i="36"/>
  <c r="AF64" i="36"/>
  <c r="AE65" i="36"/>
  <c r="AF65" i="36"/>
  <c r="AE66" i="36"/>
  <c r="AF66" i="36"/>
  <c r="AE67" i="36"/>
  <c r="AF67" i="36"/>
  <c r="AE68" i="36"/>
  <c r="AF68" i="36"/>
  <c r="AE69" i="36"/>
  <c r="AF69" i="36"/>
  <c r="AE70" i="36"/>
  <c r="AF70" i="36"/>
  <c r="AE71" i="36"/>
  <c r="AF71" i="36"/>
  <c r="AE72" i="36"/>
  <c r="AF72" i="36"/>
  <c r="AE73" i="36"/>
  <c r="AF73" i="36"/>
  <c r="AE74" i="36"/>
  <c r="AF74" i="36"/>
  <c r="AE75" i="36"/>
  <c r="AF75" i="36"/>
  <c r="AE76" i="36"/>
  <c r="AF76" i="36"/>
  <c r="AE77" i="36"/>
  <c r="AF77" i="36"/>
  <c r="AE78" i="36"/>
  <c r="AF78" i="36"/>
  <c r="AE79" i="36"/>
  <c r="AF79" i="36"/>
  <c r="AE80" i="36"/>
  <c r="AF80" i="36"/>
  <c r="AE81" i="36"/>
  <c r="AF81" i="36"/>
  <c r="AE82" i="36"/>
  <c r="AF82" i="36"/>
  <c r="AE83" i="36"/>
  <c r="AF83" i="36"/>
  <c r="AE84" i="36"/>
  <c r="AF84" i="36"/>
  <c r="AE85" i="36"/>
  <c r="AF85" i="36"/>
  <c r="AE86" i="36"/>
  <c r="AF86" i="36"/>
  <c r="AE87" i="36"/>
  <c r="AF87" i="36"/>
  <c r="AE88" i="36"/>
  <c r="AF88" i="36"/>
  <c r="AE89" i="36"/>
  <c r="AF89" i="36"/>
  <c r="AE90" i="36"/>
  <c r="AF90" i="36"/>
  <c r="AE91" i="36"/>
  <c r="AF91" i="36"/>
  <c r="AE92" i="36"/>
  <c r="AF92" i="36"/>
  <c r="AE93" i="36"/>
  <c r="AF93" i="36"/>
  <c r="AE94" i="36"/>
  <c r="AF94" i="36"/>
  <c r="AE95" i="36"/>
  <c r="AF95" i="36"/>
  <c r="AE96" i="36"/>
  <c r="AF96" i="36"/>
  <c r="AE97" i="36"/>
  <c r="AF97" i="36"/>
  <c r="AE98" i="36"/>
  <c r="AF98" i="36"/>
  <c r="AE99" i="36"/>
  <c r="AF99" i="36"/>
  <c r="AE100" i="36"/>
  <c r="AF100" i="36"/>
  <c r="AE101" i="36"/>
  <c r="AF101" i="36"/>
  <c r="AE102" i="36"/>
  <c r="AF102" i="36"/>
  <c r="AE103" i="36"/>
  <c r="AF103" i="36"/>
  <c r="AE104" i="36"/>
  <c r="AF104" i="36"/>
  <c r="AE105" i="36"/>
  <c r="AF105" i="36"/>
  <c r="AE106" i="36"/>
  <c r="AF106" i="36"/>
  <c r="AE107" i="36"/>
  <c r="AF107" i="36"/>
  <c r="AE108" i="36"/>
  <c r="AF108" i="36"/>
  <c r="AE109" i="36"/>
  <c r="AF109" i="36"/>
  <c r="AE110" i="36"/>
  <c r="AF110" i="36"/>
  <c r="AE111" i="36"/>
  <c r="AF111" i="36"/>
  <c r="AE112" i="36"/>
  <c r="AF112" i="36"/>
  <c r="AE113" i="36"/>
  <c r="AF113" i="36"/>
  <c r="AE114" i="36"/>
  <c r="AF114" i="36"/>
  <c r="AE115" i="36"/>
  <c r="AF115" i="36"/>
  <c r="AE116" i="36"/>
  <c r="AF116" i="36"/>
  <c r="AE117" i="36"/>
  <c r="AF117" i="36"/>
  <c r="AE118" i="36"/>
  <c r="AF118" i="36"/>
  <c r="AE119" i="36"/>
  <c r="AF119" i="36"/>
  <c r="AE120" i="36"/>
  <c r="AF120" i="36"/>
  <c r="AE121" i="36"/>
  <c r="AF121" i="36"/>
  <c r="AE122" i="36"/>
  <c r="AF122" i="36"/>
  <c r="AE123" i="36"/>
  <c r="AF123" i="36"/>
  <c r="AE124" i="36"/>
  <c r="AF124" i="36"/>
  <c r="AE125" i="36"/>
  <c r="AF125" i="36"/>
  <c r="AE126" i="36"/>
  <c r="AF126" i="36"/>
  <c r="AE127" i="36"/>
  <c r="AF127" i="36"/>
  <c r="AE128" i="36"/>
  <c r="AF128" i="36"/>
  <c r="AE129" i="36"/>
  <c r="AF129" i="36"/>
  <c r="AE130" i="36"/>
  <c r="AF130" i="36"/>
  <c r="AE131" i="36"/>
  <c r="AF131" i="36"/>
  <c r="AE132" i="36"/>
  <c r="AF132" i="36"/>
  <c r="AE133" i="36"/>
  <c r="AF133" i="36"/>
  <c r="AE134" i="36"/>
  <c r="AF134" i="36"/>
  <c r="AE135" i="36"/>
  <c r="AF135" i="36"/>
  <c r="AE136" i="36"/>
  <c r="AF136" i="36"/>
  <c r="AE137" i="36"/>
  <c r="AF137" i="36"/>
  <c r="AE138" i="36"/>
  <c r="AF138" i="36"/>
  <c r="AE139" i="36"/>
  <c r="AF139" i="36"/>
  <c r="AE140" i="36"/>
  <c r="AF140" i="36"/>
  <c r="AE141" i="36"/>
  <c r="AF141" i="36"/>
  <c r="AE142" i="36"/>
  <c r="AF142" i="36"/>
  <c r="AE143" i="36"/>
  <c r="AF143" i="36"/>
  <c r="AE8" i="36"/>
  <c r="AF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8" i="36"/>
  <c r="L144" i="36"/>
  <c r="P14" i="35"/>
  <c r="Q14" i="35"/>
  <c r="R14" i="35"/>
  <c r="S14" i="35"/>
  <c r="T14" i="35"/>
  <c r="P15" i="35"/>
  <c r="Q15" i="35"/>
  <c r="R15" i="35"/>
  <c r="S15" i="35"/>
  <c r="T15" i="35"/>
  <c r="C15" i="35"/>
  <c r="V110" i="34"/>
  <c r="W110" i="34"/>
  <c r="AF20" i="34"/>
  <c r="AG20" i="34"/>
  <c r="AF21" i="34"/>
  <c r="AG21" i="34"/>
  <c r="AF22" i="34"/>
  <c r="AG22" i="34"/>
  <c r="AF23" i="34"/>
  <c r="AG23" i="34"/>
  <c r="AF24" i="34"/>
  <c r="AG24" i="34"/>
  <c r="AF25" i="34"/>
  <c r="AG25" i="34"/>
  <c r="AF26" i="34"/>
  <c r="AG26" i="34"/>
  <c r="AF27" i="34"/>
  <c r="AG27" i="34"/>
  <c r="AF28" i="34"/>
  <c r="AG28" i="34"/>
  <c r="AF29" i="34"/>
  <c r="AG29" i="34"/>
  <c r="AF30" i="34"/>
  <c r="AG30" i="34"/>
  <c r="AF31" i="34"/>
  <c r="AG31" i="34"/>
  <c r="AF32" i="34"/>
  <c r="AG32" i="34"/>
  <c r="AF33" i="34"/>
  <c r="AG33" i="34"/>
  <c r="AF34" i="34"/>
  <c r="AG34" i="34"/>
  <c r="AF35" i="34"/>
  <c r="AG35" i="34"/>
  <c r="AF36" i="34"/>
  <c r="AG36" i="34"/>
  <c r="AF37" i="34"/>
  <c r="AG37" i="34"/>
  <c r="AF38" i="34"/>
  <c r="AG38" i="34"/>
  <c r="AF39" i="34"/>
  <c r="AG39" i="34"/>
  <c r="AF40" i="34"/>
  <c r="AG40" i="34"/>
  <c r="AF41" i="34"/>
  <c r="AG41" i="34"/>
  <c r="AF42" i="34"/>
  <c r="AG42" i="34"/>
  <c r="AF43" i="34"/>
  <c r="AG43" i="34"/>
  <c r="AF44" i="34"/>
  <c r="AG44" i="34"/>
  <c r="AF45" i="34"/>
  <c r="AG45" i="34"/>
  <c r="AF46" i="34"/>
  <c r="AG46" i="34"/>
  <c r="AF47" i="34"/>
  <c r="AG47" i="34"/>
  <c r="AF48" i="34"/>
  <c r="AG48" i="34"/>
  <c r="AF49" i="34"/>
  <c r="AG49" i="34"/>
  <c r="AF50" i="34"/>
  <c r="AG50" i="34"/>
  <c r="AF51" i="34"/>
  <c r="AG51" i="34"/>
  <c r="AF52" i="34"/>
  <c r="AG52" i="34"/>
  <c r="AF53" i="34"/>
  <c r="AG53" i="34"/>
  <c r="AF54" i="34"/>
  <c r="AG54" i="34"/>
  <c r="AF55" i="34"/>
  <c r="AG55" i="34"/>
  <c r="AF56" i="34"/>
  <c r="AG56" i="34"/>
  <c r="AF57" i="34"/>
  <c r="AG57" i="34"/>
  <c r="AF58" i="34"/>
  <c r="AG58" i="34"/>
  <c r="AF59" i="34"/>
  <c r="AG59" i="34"/>
  <c r="AF60" i="34"/>
  <c r="AG60" i="34"/>
  <c r="AF61" i="34"/>
  <c r="AG61" i="34"/>
  <c r="AF62" i="34"/>
  <c r="AG62" i="34"/>
  <c r="AF63" i="34"/>
  <c r="AG63" i="34"/>
  <c r="AF64" i="34"/>
  <c r="AG64" i="34"/>
  <c r="AF65" i="34"/>
  <c r="AG65" i="34"/>
  <c r="AF66" i="34"/>
  <c r="AG66" i="34"/>
  <c r="AF67" i="34"/>
  <c r="AG67" i="34"/>
  <c r="AF68" i="34"/>
  <c r="AG68" i="34"/>
  <c r="AF69" i="34"/>
  <c r="AG69" i="34"/>
  <c r="AF70" i="34"/>
  <c r="AG70" i="34"/>
  <c r="AF71" i="34"/>
  <c r="AG71" i="34"/>
  <c r="AF72" i="34"/>
  <c r="AG72" i="34"/>
  <c r="AF73" i="34"/>
  <c r="AG73" i="34"/>
  <c r="AF74" i="34"/>
  <c r="AG74" i="34"/>
  <c r="AF75" i="34"/>
  <c r="AG75" i="34"/>
  <c r="AF76" i="34"/>
  <c r="AG76" i="34"/>
  <c r="AF77" i="34"/>
  <c r="AG77" i="34"/>
  <c r="AF78" i="34"/>
  <c r="AG78" i="34"/>
  <c r="AF79" i="34"/>
  <c r="AG79" i="34"/>
  <c r="AF80" i="34"/>
  <c r="AG80" i="34"/>
  <c r="AF81" i="34"/>
  <c r="AG81" i="34"/>
  <c r="AF82" i="34"/>
  <c r="AG82" i="34"/>
  <c r="AF83" i="34"/>
  <c r="AG83" i="34"/>
  <c r="AF84" i="34"/>
  <c r="AG84" i="34"/>
  <c r="AF85" i="34"/>
  <c r="AG85" i="34"/>
  <c r="AF86" i="34"/>
  <c r="AG86" i="34"/>
  <c r="AF87" i="34"/>
  <c r="AG87" i="34"/>
  <c r="AF88" i="34"/>
  <c r="AG88" i="34"/>
  <c r="AF89" i="34"/>
  <c r="AG89" i="34"/>
  <c r="AF90" i="34"/>
  <c r="AG90" i="34"/>
  <c r="AF91" i="34"/>
  <c r="AG91" i="34"/>
  <c r="AF92" i="34"/>
  <c r="AG92" i="34"/>
  <c r="AF93" i="34"/>
  <c r="AG93" i="34"/>
  <c r="AF94" i="34"/>
  <c r="AG94" i="34"/>
  <c r="AF95" i="34"/>
  <c r="AG95" i="34"/>
  <c r="AF96" i="34"/>
  <c r="AG96" i="34"/>
  <c r="AF97" i="34"/>
  <c r="AG97" i="34"/>
  <c r="AF98" i="34"/>
  <c r="AG98" i="34"/>
  <c r="AF99" i="34"/>
  <c r="AG99" i="34"/>
  <c r="AF100" i="34"/>
  <c r="AG100" i="34"/>
  <c r="AF101" i="34"/>
  <c r="AG101" i="34"/>
  <c r="AF102" i="34"/>
  <c r="AG102" i="34"/>
  <c r="AF103" i="34"/>
  <c r="AG103" i="34"/>
  <c r="AF104" i="34"/>
  <c r="AG104" i="34"/>
  <c r="AF105" i="34"/>
  <c r="AG105" i="34"/>
  <c r="AF106" i="34"/>
  <c r="AG106" i="34"/>
  <c r="AF107" i="34"/>
  <c r="AG107" i="34"/>
  <c r="AF108" i="34"/>
  <c r="AG108" i="34"/>
  <c r="AF109" i="34"/>
  <c r="AG109" i="34"/>
  <c r="AE8" i="34"/>
  <c r="AF8" i="34"/>
  <c r="AG8" i="34"/>
  <c r="AE9" i="34"/>
  <c r="AF9" i="34"/>
  <c r="AG9" i="34"/>
  <c r="AE10" i="34"/>
  <c r="AF10" i="34"/>
  <c r="AG10" i="34"/>
  <c r="AE11" i="34"/>
  <c r="AF11" i="34"/>
  <c r="AG11" i="34"/>
  <c r="AE12" i="34"/>
  <c r="AF12" i="34"/>
  <c r="AG12" i="34"/>
  <c r="AE13" i="34"/>
  <c r="AF13" i="34"/>
  <c r="AG13" i="34"/>
  <c r="AE14" i="34"/>
  <c r="AF14" i="34"/>
  <c r="AG14" i="34"/>
  <c r="AE15" i="34"/>
  <c r="AF15" i="34"/>
  <c r="AG15" i="34"/>
  <c r="AE16" i="34"/>
  <c r="AF16" i="34"/>
  <c r="AG16" i="34"/>
  <c r="AE17" i="34"/>
  <c r="AF17" i="34"/>
  <c r="AG17" i="34"/>
  <c r="AE18" i="34"/>
  <c r="AF18" i="34"/>
  <c r="AG18" i="34"/>
  <c r="AE19" i="34"/>
  <c r="AF19" i="34"/>
  <c r="AG19" i="34"/>
  <c r="AF7" i="34"/>
  <c r="AG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69" i="34"/>
  <c r="N70" i="34"/>
  <c r="N71" i="34"/>
  <c r="N72" i="34"/>
  <c r="N73" i="34"/>
  <c r="N74" i="34"/>
  <c r="N75" i="34"/>
  <c r="N76" i="34"/>
  <c r="N77" i="34"/>
  <c r="N78" i="34"/>
  <c r="N79" i="34"/>
  <c r="N80" i="34"/>
  <c r="N81" i="34"/>
  <c r="N82" i="34"/>
  <c r="N83" i="34"/>
  <c r="N84" i="34"/>
  <c r="N85" i="34"/>
  <c r="N86" i="34"/>
  <c r="N87" i="34"/>
  <c r="N88" i="34"/>
  <c r="N89" i="34"/>
  <c r="N90" i="34"/>
  <c r="N91" i="34"/>
  <c r="N92" i="34"/>
  <c r="N93" i="34"/>
  <c r="N94" i="34"/>
  <c r="N95" i="34"/>
  <c r="N96" i="34"/>
  <c r="N97" i="34"/>
  <c r="N98" i="34"/>
  <c r="N99" i="34"/>
  <c r="N100" i="34"/>
  <c r="N101" i="34"/>
  <c r="N102" i="34"/>
  <c r="N103" i="34"/>
  <c r="N104" i="34"/>
  <c r="N105" i="34"/>
  <c r="N106" i="34"/>
  <c r="N107" i="34"/>
  <c r="N108" i="34"/>
  <c r="N109" i="34"/>
  <c r="N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7" i="34"/>
  <c r="M110" i="34"/>
  <c r="AG110" i="34" s="1"/>
  <c r="H16" i="33"/>
  <c r="I16" i="33"/>
  <c r="J16" i="33"/>
  <c r="G16" i="33"/>
  <c r="L14" i="33"/>
  <c r="M14" i="33"/>
  <c r="N14" i="33"/>
  <c r="L15" i="33"/>
  <c r="M15" i="33"/>
  <c r="N15" i="33"/>
  <c r="C15" i="33"/>
  <c r="AE8" i="32"/>
  <c r="AF8" i="32"/>
  <c r="AE9" i="32"/>
  <c r="AF9" i="32"/>
  <c r="AE10" i="32"/>
  <c r="AF10" i="32"/>
  <c r="AE11" i="32"/>
  <c r="AF11" i="32"/>
  <c r="AE12" i="32"/>
  <c r="AF12" i="32"/>
  <c r="AE13" i="32"/>
  <c r="AF13" i="32"/>
  <c r="AE14" i="32"/>
  <c r="AF14" i="32"/>
  <c r="AE15" i="32"/>
  <c r="AF15" i="32"/>
  <c r="AE16" i="32"/>
  <c r="AF16" i="32"/>
  <c r="AE17" i="32"/>
  <c r="AF17" i="32"/>
  <c r="AE18" i="32"/>
  <c r="AF18" i="32"/>
  <c r="AE19" i="32"/>
  <c r="AF19" i="32"/>
  <c r="AE7" i="32"/>
  <c r="AF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7" i="32"/>
  <c r="L20" i="32"/>
  <c r="AE8" i="31"/>
  <c r="AF8" i="31"/>
  <c r="AE9" i="31"/>
  <c r="AF9" i="31"/>
  <c r="AE10" i="31"/>
  <c r="AF10" i="31"/>
  <c r="AE11" i="31"/>
  <c r="AF11" i="31"/>
  <c r="AE12" i="31"/>
  <c r="AF12" i="31"/>
  <c r="AE13" i="31"/>
  <c r="AF13" i="31"/>
  <c r="AE14" i="31"/>
  <c r="AF14" i="31"/>
  <c r="AE15" i="31"/>
  <c r="AF15" i="31"/>
  <c r="AE7" i="31"/>
  <c r="AF7" i="31"/>
  <c r="M8" i="31"/>
  <c r="M9" i="31"/>
  <c r="M10" i="31"/>
  <c r="M11" i="31"/>
  <c r="M12" i="31"/>
  <c r="M13" i="31"/>
  <c r="M14" i="31"/>
  <c r="M15" i="31"/>
  <c r="M7" i="31"/>
  <c r="L16" i="31"/>
  <c r="L35" i="30" l="1"/>
  <c r="AF144" i="36"/>
  <c r="K31" i="30"/>
  <c r="K33" i="30"/>
  <c r="J28" i="41"/>
  <c r="C8" i="40" l="1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7" i="40"/>
  <c r="K23" i="40"/>
  <c r="J23" i="40"/>
  <c r="I23" i="40"/>
  <c r="H23" i="40"/>
  <c r="G23" i="40"/>
  <c r="F23" i="40"/>
  <c r="E23" i="40"/>
  <c r="D23" i="40"/>
  <c r="AF23" i="40"/>
  <c r="C14" i="39"/>
  <c r="C14" i="38"/>
  <c r="C14" i="37"/>
  <c r="K27" i="30"/>
  <c r="K14" i="30"/>
  <c r="AE23" i="40" l="1"/>
  <c r="C23" i="40"/>
  <c r="K7" i="30"/>
  <c r="K144" i="36"/>
  <c r="AE144" i="36" s="1"/>
  <c r="L110" i="34"/>
  <c r="AF110" i="34" s="1"/>
  <c r="C14" i="35"/>
  <c r="C14" i="33"/>
  <c r="K20" i="32"/>
  <c r="K16" i="31"/>
  <c r="K35" i="30" l="1"/>
  <c r="N28" i="41"/>
  <c r="O28" i="41"/>
  <c r="P28" i="41"/>
  <c r="Q28" i="41"/>
  <c r="R28" i="41"/>
  <c r="S28" i="41"/>
  <c r="T28" i="41"/>
  <c r="AD28" i="41" s="1"/>
  <c r="D28" i="41"/>
  <c r="E28" i="41"/>
  <c r="F28" i="41"/>
  <c r="G28" i="41"/>
  <c r="H28" i="41"/>
  <c r="I28" i="41"/>
  <c r="AC23" i="40"/>
  <c r="Y23" i="40"/>
  <c r="Z23" i="40"/>
  <c r="AA23" i="40"/>
  <c r="AB23" i="40"/>
  <c r="AD23" i="40"/>
  <c r="I16" i="39"/>
  <c r="J16" i="39"/>
  <c r="D16" i="39"/>
  <c r="L16" i="39" s="1"/>
  <c r="E16" i="39"/>
  <c r="M16" i="39" s="1"/>
  <c r="F16" i="39"/>
  <c r="N16" i="39" s="1"/>
  <c r="J13" i="38"/>
  <c r="K13" i="38"/>
  <c r="D16" i="38"/>
  <c r="J16" i="38" s="1"/>
  <c r="E16" i="38"/>
  <c r="K16" i="38" s="1"/>
  <c r="N7" i="37"/>
  <c r="O7" i="37"/>
  <c r="P7" i="37"/>
  <c r="Q7" i="37"/>
  <c r="N8" i="37"/>
  <c r="O8" i="37"/>
  <c r="P8" i="37"/>
  <c r="Q8" i="37"/>
  <c r="N9" i="37"/>
  <c r="O9" i="37"/>
  <c r="P9" i="37"/>
  <c r="Q9" i="37"/>
  <c r="N10" i="37"/>
  <c r="O10" i="37"/>
  <c r="P10" i="37"/>
  <c r="Q10" i="37"/>
  <c r="N11" i="37"/>
  <c r="O11" i="37"/>
  <c r="P11" i="37"/>
  <c r="Q11" i="37"/>
  <c r="N12" i="37"/>
  <c r="O12" i="37"/>
  <c r="P12" i="37"/>
  <c r="Q12" i="37"/>
  <c r="N13" i="37"/>
  <c r="O13" i="37"/>
  <c r="P13" i="37"/>
  <c r="Q13" i="37"/>
  <c r="I16" i="37"/>
  <c r="J16" i="37"/>
  <c r="K16" i="37"/>
  <c r="L16" i="37"/>
  <c r="D16" i="37"/>
  <c r="E16" i="37"/>
  <c r="O16" i="37" s="1"/>
  <c r="F16" i="37"/>
  <c r="P16" i="37" s="1"/>
  <c r="G16" i="37"/>
  <c r="N144" i="36"/>
  <c r="O144" i="36"/>
  <c r="P144" i="36"/>
  <c r="Q144" i="36"/>
  <c r="R144" i="36"/>
  <c r="S144" i="36"/>
  <c r="T144" i="36"/>
  <c r="D144" i="36"/>
  <c r="E144" i="36"/>
  <c r="F144" i="36"/>
  <c r="Z144" i="36" s="1"/>
  <c r="G144" i="36"/>
  <c r="H144" i="36"/>
  <c r="I144" i="36"/>
  <c r="J144" i="36"/>
  <c r="AD144" i="36" s="1"/>
  <c r="J16" i="35"/>
  <c r="K16" i="35"/>
  <c r="L16" i="35"/>
  <c r="M16" i="35"/>
  <c r="N16" i="35"/>
  <c r="D16" i="35"/>
  <c r="E16" i="35"/>
  <c r="F16" i="35"/>
  <c r="G16" i="35"/>
  <c r="H16" i="35"/>
  <c r="O110" i="34"/>
  <c r="P110" i="34"/>
  <c r="Q110" i="34"/>
  <c r="R110" i="34"/>
  <c r="S110" i="34"/>
  <c r="T110" i="34"/>
  <c r="U110" i="34"/>
  <c r="E110" i="34"/>
  <c r="F110" i="34"/>
  <c r="G110" i="34"/>
  <c r="AA110" i="34" s="1"/>
  <c r="H110" i="34"/>
  <c r="I110" i="34"/>
  <c r="J110" i="34"/>
  <c r="K110" i="34"/>
  <c r="AE110" i="34" s="1"/>
  <c r="D16" i="33"/>
  <c r="E16" i="33"/>
  <c r="F16" i="33"/>
  <c r="N16" i="33" s="1"/>
  <c r="C7" i="33"/>
  <c r="C8" i="33"/>
  <c r="C9" i="33"/>
  <c r="C10" i="33"/>
  <c r="C11" i="33"/>
  <c r="C12" i="33"/>
  <c r="C13" i="33"/>
  <c r="G7" i="33"/>
  <c r="G8" i="33"/>
  <c r="G9" i="33"/>
  <c r="G10" i="33"/>
  <c r="G11" i="33"/>
  <c r="G12" i="33"/>
  <c r="G13" i="33"/>
  <c r="G14" i="33"/>
  <c r="K14" i="33" s="1"/>
  <c r="G15" i="33"/>
  <c r="K15" i="33" s="1"/>
  <c r="N20" i="32"/>
  <c r="O20" i="32"/>
  <c r="P20" i="32"/>
  <c r="Q20" i="32"/>
  <c r="R20" i="32"/>
  <c r="S20" i="32"/>
  <c r="T20" i="32"/>
  <c r="U20" i="32"/>
  <c r="AE20" i="32" s="1"/>
  <c r="V20" i="32"/>
  <c r="AF20" i="32" s="1"/>
  <c r="D20" i="32"/>
  <c r="X20" i="32" s="1"/>
  <c r="E20" i="32"/>
  <c r="Y20" i="32" s="1"/>
  <c r="F20" i="32"/>
  <c r="G20" i="32"/>
  <c r="AA20" i="32" s="1"/>
  <c r="H20" i="32"/>
  <c r="AB20" i="32" s="1"/>
  <c r="I20" i="32"/>
  <c r="AC20" i="32" s="1"/>
  <c r="J20" i="32"/>
  <c r="N16" i="31"/>
  <c r="O16" i="31"/>
  <c r="P16" i="31"/>
  <c r="Q16" i="31"/>
  <c r="R16" i="31"/>
  <c r="S16" i="31"/>
  <c r="T16" i="31"/>
  <c r="U16" i="31"/>
  <c r="AE16" i="31" s="1"/>
  <c r="V16" i="31"/>
  <c r="AF16" i="31" s="1"/>
  <c r="D16" i="31"/>
  <c r="E16" i="31"/>
  <c r="Y16" i="31" s="1"/>
  <c r="F16" i="31"/>
  <c r="Z16" i="31" s="1"/>
  <c r="G16" i="31"/>
  <c r="H16" i="31"/>
  <c r="I16" i="31"/>
  <c r="AC16" i="31" s="1"/>
  <c r="J16" i="31"/>
  <c r="AD16" i="31" s="1"/>
  <c r="X7" i="40"/>
  <c r="Y7" i="40"/>
  <c r="Z7" i="40"/>
  <c r="AA7" i="40"/>
  <c r="AB7" i="40"/>
  <c r="AC7" i="40"/>
  <c r="AD7" i="40"/>
  <c r="X8" i="40"/>
  <c r="Y8" i="40"/>
  <c r="Z8" i="40"/>
  <c r="AA8" i="40"/>
  <c r="AB8" i="40"/>
  <c r="AC8" i="40"/>
  <c r="AD8" i="40"/>
  <c r="X9" i="40"/>
  <c r="Y9" i="40"/>
  <c r="Z9" i="40"/>
  <c r="AA9" i="40"/>
  <c r="AB9" i="40"/>
  <c r="AC9" i="40"/>
  <c r="AD9" i="40"/>
  <c r="X10" i="40"/>
  <c r="Y10" i="40"/>
  <c r="Z10" i="40"/>
  <c r="AA10" i="40"/>
  <c r="AB10" i="40"/>
  <c r="AC10" i="40"/>
  <c r="AD10" i="40"/>
  <c r="X11" i="40"/>
  <c r="Y11" i="40"/>
  <c r="Z11" i="40"/>
  <c r="AA11" i="40"/>
  <c r="AB11" i="40"/>
  <c r="AC11" i="40"/>
  <c r="AD11" i="40"/>
  <c r="X12" i="40"/>
  <c r="Y12" i="40"/>
  <c r="Z12" i="40"/>
  <c r="AA12" i="40"/>
  <c r="AB12" i="40"/>
  <c r="AC12" i="40"/>
  <c r="AD12" i="40"/>
  <c r="X13" i="40"/>
  <c r="Y13" i="40"/>
  <c r="Z13" i="40"/>
  <c r="AA13" i="40"/>
  <c r="AB13" i="40"/>
  <c r="AC13" i="40"/>
  <c r="AD13" i="40"/>
  <c r="X14" i="40"/>
  <c r="Y14" i="40"/>
  <c r="Z14" i="40"/>
  <c r="AA14" i="40"/>
  <c r="AB14" i="40"/>
  <c r="AC14" i="40"/>
  <c r="AD14" i="40"/>
  <c r="X15" i="40"/>
  <c r="Y15" i="40"/>
  <c r="Z15" i="40"/>
  <c r="AA15" i="40"/>
  <c r="AB15" i="40"/>
  <c r="AC15" i="40"/>
  <c r="AD15" i="40"/>
  <c r="X16" i="40"/>
  <c r="Y16" i="40"/>
  <c r="Z16" i="40"/>
  <c r="AA16" i="40"/>
  <c r="AB16" i="40"/>
  <c r="AC16" i="40"/>
  <c r="AD16" i="40"/>
  <c r="X17" i="40"/>
  <c r="Y17" i="40"/>
  <c r="Z17" i="40"/>
  <c r="AA17" i="40"/>
  <c r="AB17" i="40"/>
  <c r="AC17" i="40"/>
  <c r="AD17" i="40"/>
  <c r="X18" i="40"/>
  <c r="Y18" i="40"/>
  <c r="Z18" i="40"/>
  <c r="AA18" i="40"/>
  <c r="AB18" i="40"/>
  <c r="AC18" i="40"/>
  <c r="AD18" i="40"/>
  <c r="X19" i="40"/>
  <c r="Y19" i="40"/>
  <c r="Z19" i="40"/>
  <c r="AA19" i="40"/>
  <c r="AB19" i="40"/>
  <c r="AC19" i="40"/>
  <c r="AD19" i="40"/>
  <c r="X20" i="40"/>
  <c r="Y20" i="40"/>
  <c r="Z20" i="40"/>
  <c r="AA20" i="40"/>
  <c r="AB20" i="40"/>
  <c r="AC20" i="40"/>
  <c r="AD20" i="40"/>
  <c r="X21" i="40"/>
  <c r="Y21" i="40"/>
  <c r="Z21" i="40"/>
  <c r="AA21" i="40"/>
  <c r="AB21" i="40"/>
  <c r="AC21" i="40"/>
  <c r="AD21" i="40"/>
  <c r="L7" i="39"/>
  <c r="M7" i="39"/>
  <c r="N7" i="39"/>
  <c r="L8" i="39"/>
  <c r="M8" i="39"/>
  <c r="N8" i="39"/>
  <c r="L9" i="39"/>
  <c r="M9" i="39"/>
  <c r="N9" i="39"/>
  <c r="L10" i="39"/>
  <c r="M10" i="39"/>
  <c r="N10" i="39"/>
  <c r="L11" i="39"/>
  <c r="M11" i="39"/>
  <c r="N11" i="39"/>
  <c r="L12" i="39"/>
  <c r="M12" i="39"/>
  <c r="N12" i="39"/>
  <c r="L13" i="39"/>
  <c r="M13" i="39"/>
  <c r="N13" i="39"/>
  <c r="J7" i="38"/>
  <c r="K7" i="38"/>
  <c r="J8" i="38"/>
  <c r="K8" i="38"/>
  <c r="J9" i="38"/>
  <c r="K9" i="38"/>
  <c r="J10" i="38"/>
  <c r="K10" i="38"/>
  <c r="J11" i="38"/>
  <c r="K11" i="38"/>
  <c r="J12" i="38"/>
  <c r="K12" i="38"/>
  <c r="X8" i="36"/>
  <c r="Y8" i="36"/>
  <c r="Z8" i="36"/>
  <c r="AA8" i="36"/>
  <c r="AB8" i="36"/>
  <c r="AC8" i="36"/>
  <c r="AD8" i="36"/>
  <c r="X9" i="36"/>
  <c r="Y9" i="36"/>
  <c r="Z9" i="36"/>
  <c r="AA9" i="36"/>
  <c r="AB9" i="36"/>
  <c r="AC9" i="36"/>
  <c r="AD9" i="36"/>
  <c r="X10" i="36"/>
  <c r="Y10" i="36"/>
  <c r="Z10" i="36"/>
  <c r="AA10" i="36"/>
  <c r="AB10" i="36"/>
  <c r="AC10" i="36"/>
  <c r="AD10" i="36"/>
  <c r="X11" i="36"/>
  <c r="Y11" i="36"/>
  <c r="Z11" i="36"/>
  <c r="AA11" i="36"/>
  <c r="AB11" i="36"/>
  <c r="AC11" i="36"/>
  <c r="AD11" i="36"/>
  <c r="X12" i="36"/>
  <c r="Y12" i="36"/>
  <c r="Z12" i="36"/>
  <c r="AA12" i="36"/>
  <c r="AB12" i="36"/>
  <c r="AC12" i="36"/>
  <c r="AD12" i="36"/>
  <c r="X13" i="36"/>
  <c r="Y13" i="36"/>
  <c r="Z13" i="36"/>
  <c r="AA13" i="36"/>
  <c r="AB13" i="36"/>
  <c r="AC13" i="36"/>
  <c r="AD13" i="36"/>
  <c r="X14" i="36"/>
  <c r="Y14" i="36"/>
  <c r="Z14" i="36"/>
  <c r="AA14" i="36"/>
  <c r="AB14" i="36"/>
  <c r="AC14" i="36"/>
  <c r="AD14" i="36"/>
  <c r="X15" i="36"/>
  <c r="Y15" i="36"/>
  <c r="Z15" i="36"/>
  <c r="AA15" i="36"/>
  <c r="AB15" i="36"/>
  <c r="AC15" i="36"/>
  <c r="AD15" i="36"/>
  <c r="X16" i="36"/>
  <c r="Y16" i="36"/>
  <c r="Z16" i="36"/>
  <c r="AA16" i="36"/>
  <c r="AB16" i="36"/>
  <c r="AC16" i="36"/>
  <c r="AD16" i="36"/>
  <c r="X17" i="36"/>
  <c r="Y17" i="36"/>
  <c r="Z17" i="36"/>
  <c r="AA17" i="36"/>
  <c r="AB17" i="36"/>
  <c r="AC17" i="36"/>
  <c r="AD17" i="36"/>
  <c r="X18" i="36"/>
  <c r="Y18" i="36"/>
  <c r="Z18" i="36"/>
  <c r="AA18" i="36"/>
  <c r="AB18" i="36"/>
  <c r="AC18" i="36"/>
  <c r="AD18" i="36"/>
  <c r="X19" i="36"/>
  <c r="Y19" i="36"/>
  <c r="Z19" i="36"/>
  <c r="AA19" i="36"/>
  <c r="AB19" i="36"/>
  <c r="AC19" i="36"/>
  <c r="AD19" i="36"/>
  <c r="X20" i="36"/>
  <c r="Y20" i="36"/>
  <c r="Z20" i="36"/>
  <c r="AA20" i="36"/>
  <c r="AB20" i="36"/>
  <c r="AC20" i="36"/>
  <c r="AD20" i="36"/>
  <c r="X21" i="36"/>
  <c r="Y21" i="36"/>
  <c r="Z21" i="36"/>
  <c r="AA21" i="36"/>
  <c r="AB21" i="36"/>
  <c r="AC21" i="36"/>
  <c r="AD21" i="36"/>
  <c r="X22" i="36"/>
  <c r="Y22" i="36"/>
  <c r="Z22" i="36"/>
  <c r="AA22" i="36"/>
  <c r="AB22" i="36"/>
  <c r="AC22" i="36"/>
  <c r="AD22" i="36"/>
  <c r="X23" i="36"/>
  <c r="Y23" i="36"/>
  <c r="Z23" i="36"/>
  <c r="AA23" i="36"/>
  <c r="AB23" i="36"/>
  <c r="AC23" i="36"/>
  <c r="AD23" i="36"/>
  <c r="X24" i="36"/>
  <c r="Y24" i="36"/>
  <c r="Z24" i="36"/>
  <c r="AA24" i="36"/>
  <c r="AB24" i="36"/>
  <c r="AC24" i="36"/>
  <c r="AD24" i="36"/>
  <c r="X25" i="36"/>
  <c r="Y25" i="36"/>
  <c r="Z25" i="36"/>
  <c r="AA25" i="36"/>
  <c r="AB25" i="36"/>
  <c r="AC25" i="36"/>
  <c r="AD25" i="36"/>
  <c r="X26" i="36"/>
  <c r="Y26" i="36"/>
  <c r="Z26" i="36"/>
  <c r="AA26" i="36"/>
  <c r="AB26" i="36"/>
  <c r="AC26" i="36"/>
  <c r="AD26" i="36"/>
  <c r="X27" i="36"/>
  <c r="Y27" i="36"/>
  <c r="Z27" i="36"/>
  <c r="AA27" i="36"/>
  <c r="AB27" i="36"/>
  <c r="AC27" i="36"/>
  <c r="AD27" i="36"/>
  <c r="X28" i="36"/>
  <c r="Y28" i="36"/>
  <c r="Z28" i="36"/>
  <c r="AA28" i="36"/>
  <c r="AB28" i="36"/>
  <c r="AC28" i="36"/>
  <c r="AD28" i="36"/>
  <c r="X29" i="36"/>
  <c r="Y29" i="36"/>
  <c r="Z29" i="36"/>
  <c r="AA29" i="36"/>
  <c r="AB29" i="36"/>
  <c r="AC29" i="36"/>
  <c r="AD29" i="36"/>
  <c r="X30" i="36"/>
  <c r="Y30" i="36"/>
  <c r="Z30" i="36"/>
  <c r="AA30" i="36"/>
  <c r="AB30" i="36"/>
  <c r="AC30" i="36"/>
  <c r="AD30" i="36"/>
  <c r="X31" i="36"/>
  <c r="Y31" i="36"/>
  <c r="Z31" i="36"/>
  <c r="AA31" i="36"/>
  <c r="AB31" i="36"/>
  <c r="AC31" i="36"/>
  <c r="AD31" i="36"/>
  <c r="X32" i="36"/>
  <c r="Y32" i="36"/>
  <c r="Z32" i="36"/>
  <c r="AA32" i="36"/>
  <c r="AB32" i="36"/>
  <c r="AC32" i="36"/>
  <c r="AD32" i="36"/>
  <c r="X33" i="36"/>
  <c r="Y33" i="36"/>
  <c r="Z33" i="36"/>
  <c r="AA33" i="36"/>
  <c r="AB33" i="36"/>
  <c r="AC33" i="36"/>
  <c r="AD33" i="36"/>
  <c r="X34" i="36"/>
  <c r="Y34" i="36"/>
  <c r="Z34" i="36"/>
  <c r="AA34" i="36"/>
  <c r="AB34" i="36"/>
  <c r="AC34" i="36"/>
  <c r="AD34" i="36"/>
  <c r="X35" i="36"/>
  <c r="Y35" i="36"/>
  <c r="Z35" i="36"/>
  <c r="AA35" i="36"/>
  <c r="AB35" i="36"/>
  <c r="AC35" i="36"/>
  <c r="AD35" i="36"/>
  <c r="X36" i="36"/>
  <c r="Y36" i="36"/>
  <c r="Z36" i="36"/>
  <c r="AA36" i="36"/>
  <c r="AB36" i="36"/>
  <c r="AC36" i="36"/>
  <c r="AD36" i="36"/>
  <c r="X37" i="36"/>
  <c r="Y37" i="36"/>
  <c r="Z37" i="36"/>
  <c r="AA37" i="36"/>
  <c r="AB37" i="36"/>
  <c r="AC37" i="36"/>
  <c r="AD37" i="36"/>
  <c r="X38" i="36"/>
  <c r="Y38" i="36"/>
  <c r="Z38" i="36"/>
  <c r="AA38" i="36"/>
  <c r="AB38" i="36"/>
  <c r="AC38" i="36"/>
  <c r="AD38" i="36"/>
  <c r="X39" i="36"/>
  <c r="Y39" i="36"/>
  <c r="Z39" i="36"/>
  <c r="AA39" i="36"/>
  <c r="AB39" i="36"/>
  <c r="AC39" i="36"/>
  <c r="AD39" i="36"/>
  <c r="X40" i="36"/>
  <c r="Y40" i="36"/>
  <c r="Z40" i="36"/>
  <c r="AA40" i="36"/>
  <c r="AB40" i="36"/>
  <c r="AC40" i="36"/>
  <c r="AD40" i="36"/>
  <c r="X41" i="36"/>
  <c r="Y41" i="36"/>
  <c r="Z41" i="36"/>
  <c r="AA41" i="36"/>
  <c r="AB41" i="36"/>
  <c r="AC41" i="36"/>
  <c r="AD41" i="36"/>
  <c r="X42" i="36"/>
  <c r="Y42" i="36"/>
  <c r="Z42" i="36"/>
  <c r="AA42" i="36"/>
  <c r="AB42" i="36"/>
  <c r="AC42" i="36"/>
  <c r="AD42" i="36"/>
  <c r="X43" i="36"/>
  <c r="Y43" i="36"/>
  <c r="Z43" i="36"/>
  <c r="AA43" i="36"/>
  <c r="AB43" i="36"/>
  <c r="AC43" i="36"/>
  <c r="AD43" i="36"/>
  <c r="X44" i="36"/>
  <c r="Y44" i="36"/>
  <c r="Z44" i="36"/>
  <c r="AA44" i="36"/>
  <c r="AB44" i="36"/>
  <c r="AC44" i="36"/>
  <c r="AD44" i="36"/>
  <c r="X45" i="36"/>
  <c r="Y45" i="36"/>
  <c r="Z45" i="36"/>
  <c r="AA45" i="36"/>
  <c r="AB45" i="36"/>
  <c r="AC45" i="36"/>
  <c r="AD45" i="36"/>
  <c r="X46" i="36"/>
  <c r="Y46" i="36"/>
  <c r="Z46" i="36"/>
  <c r="AA46" i="36"/>
  <c r="AB46" i="36"/>
  <c r="AC46" i="36"/>
  <c r="AD46" i="36"/>
  <c r="X47" i="36"/>
  <c r="Y47" i="36"/>
  <c r="Z47" i="36"/>
  <c r="AA47" i="36"/>
  <c r="AB47" i="36"/>
  <c r="AC47" i="36"/>
  <c r="AD47" i="36"/>
  <c r="X48" i="36"/>
  <c r="Y48" i="36"/>
  <c r="Z48" i="36"/>
  <c r="AA48" i="36"/>
  <c r="AB48" i="36"/>
  <c r="AC48" i="36"/>
  <c r="AD48" i="36"/>
  <c r="X49" i="36"/>
  <c r="Y49" i="36"/>
  <c r="Z49" i="36"/>
  <c r="AA49" i="36"/>
  <c r="AB49" i="36"/>
  <c r="AC49" i="36"/>
  <c r="AD49" i="36"/>
  <c r="X50" i="36"/>
  <c r="Y50" i="36"/>
  <c r="Z50" i="36"/>
  <c r="AA50" i="36"/>
  <c r="AB50" i="36"/>
  <c r="AC50" i="36"/>
  <c r="AD50" i="36"/>
  <c r="X51" i="36"/>
  <c r="Y51" i="36"/>
  <c r="Z51" i="36"/>
  <c r="AA51" i="36"/>
  <c r="AB51" i="36"/>
  <c r="AC51" i="36"/>
  <c r="AD51" i="36"/>
  <c r="X52" i="36"/>
  <c r="Y52" i="36"/>
  <c r="Z52" i="36"/>
  <c r="AA52" i="36"/>
  <c r="AB52" i="36"/>
  <c r="AC52" i="36"/>
  <c r="AD52" i="36"/>
  <c r="X53" i="36"/>
  <c r="Y53" i="36"/>
  <c r="Z53" i="36"/>
  <c r="AA53" i="36"/>
  <c r="AB53" i="36"/>
  <c r="AC53" i="36"/>
  <c r="AD53" i="36"/>
  <c r="X54" i="36"/>
  <c r="Y54" i="36"/>
  <c r="Z54" i="36"/>
  <c r="AA54" i="36"/>
  <c r="AB54" i="36"/>
  <c r="AC54" i="36"/>
  <c r="AD54" i="36"/>
  <c r="X55" i="36"/>
  <c r="Y55" i="36"/>
  <c r="Z55" i="36"/>
  <c r="AA55" i="36"/>
  <c r="AB55" i="36"/>
  <c r="AC55" i="36"/>
  <c r="AD55" i="36"/>
  <c r="X56" i="36"/>
  <c r="Y56" i="36"/>
  <c r="Z56" i="36"/>
  <c r="AA56" i="36"/>
  <c r="AB56" i="36"/>
  <c r="AC56" i="36"/>
  <c r="AD56" i="36"/>
  <c r="X57" i="36"/>
  <c r="Y57" i="36"/>
  <c r="Z57" i="36"/>
  <c r="AA57" i="36"/>
  <c r="AB57" i="36"/>
  <c r="AC57" i="36"/>
  <c r="AD57" i="36"/>
  <c r="X58" i="36"/>
  <c r="Y58" i="36"/>
  <c r="Z58" i="36"/>
  <c r="AA58" i="36"/>
  <c r="AB58" i="36"/>
  <c r="AC58" i="36"/>
  <c r="AD58" i="36"/>
  <c r="X59" i="36"/>
  <c r="Y59" i="36"/>
  <c r="Z59" i="36"/>
  <c r="AA59" i="36"/>
  <c r="AB59" i="36"/>
  <c r="AC59" i="36"/>
  <c r="AD59" i="36"/>
  <c r="X60" i="36"/>
  <c r="Y60" i="36"/>
  <c r="Z60" i="36"/>
  <c r="AA60" i="36"/>
  <c r="AB60" i="36"/>
  <c r="AC60" i="36"/>
  <c r="AD60" i="36"/>
  <c r="X61" i="36"/>
  <c r="Y61" i="36"/>
  <c r="Z61" i="36"/>
  <c r="AA61" i="36"/>
  <c r="AB61" i="36"/>
  <c r="AC61" i="36"/>
  <c r="AD61" i="36"/>
  <c r="X62" i="36"/>
  <c r="Y62" i="36"/>
  <c r="Z62" i="36"/>
  <c r="AA62" i="36"/>
  <c r="AB62" i="36"/>
  <c r="AC62" i="36"/>
  <c r="AD62" i="36"/>
  <c r="X63" i="36"/>
  <c r="Y63" i="36"/>
  <c r="Z63" i="36"/>
  <c r="AA63" i="36"/>
  <c r="AB63" i="36"/>
  <c r="AC63" i="36"/>
  <c r="AD63" i="36"/>
  <c r="X64" i="36"/>
  <c r="Y64" i="36"/>
  <c r="Z64" i="36"/>
  <c r="AA64" i="36"/>
  <c r="AB64" i="36"/>
  <c r="AC64" i="36"/>
  <c r="AD64" i="36"/>
  <c r="X65" i="36"/>
  <c r="Y65" i="36"/>
  <c r="Z65" i="36"/>
  <c r="AA65" i="36"/>
  <c r="AB65" i="36"/>
  <c r="AC65" i="36"/>
  <c r="AD65" i="36"/>
  <c r="X66" i="36"/>
  <c r="Y66" i="36"/>
  <c r="Z66" i="36"/>
  <c r="AA66" i="36"/>
  <c r="AB66" i="36"/>
  <c r="AC66" i="36"/>
  <c r="AD66" i="36"/>
  <c r="X67" i="36"/>
  <c r="Y67" i="36"/>
  <c r="Z67" i="36"/>
  <c r="AA67" i="36"/>
  <c r="AB67" i="36"/>
  <c r="AC67" i="36"/>
  <c r="AD67" i="36"/>
  <c r="X68" i="36"/>
  <c r="Y68" i="36"/>
  <c r="Z68" i="36"/>
  <c r="AA68" i="36"/>
  <c r="AB68" i="36"/>
  <c r="AC68" i="36"/>
  <c r="AD68" i="36"/>
  <c r="X69" i="36"/>
  <c r="Y69" i="36"/>
  <c r="Z69" i="36"/>
  <c r="AA69" i="36"/>
  <c r="AB69" i="36"/>
  <c r="AC69" i="36"/>
  <c r="AD69" i="36"/>
  <c r="X70" i="36"/>
  <c r="Y70" i="36"/>
  <c r="Z70" i="36"/>
  <c r="AA70" i="36"/>
  <c r="AB70" i="36"/>
  <c r="AC70" i="36"/>
  <c r="AD70" i="36"/>
  <c r="X71" i="36"/>
  <c r="Y71" i="36"/>
  <c r="Z71" i="36"/>
  <c r="AA71" i="36"/>
  <c r="AB71" i="36"/>
  <c r="AC71" i="36"/>
  <c r="AD71" i="36"/>
  <c r="X72" i="36"/>
  <c r="Y72" i="36"/>
  <c r="Z72" i="36"/>
  <c r="AA72" i="36"/>
  <c r="AB72" i="36"/>
  <c r="AC72" i="36"/>
  <c r="AD72" i="36"/>
  <c r="X73" i="36"/>
  <c r="Y73" i="36"/>
  <c r="Z73" i="36"/>
  <c r="AA73" i="36"/>
  <c r="AB73" i="36"/>
  <c r="AC73" i="36"/>
  <c r="AD73" i="36"/>
  <c r="X74" i="36"/>
  <c r="Y74" i="36"/>
  <c r="Z74" i="36"/>
  <c r="AA74" i="36"/>
  <c r="AB74" i="36"/>
  <c r="AC74" i="36"/>
  <c r="AD74" i="36"/>
  <c r="X75" i="36"/>
  <c r="Y75" i="36"/>
  <c r="Z75" i="36"/>
  <c r="AA75" i="36"/>
  <c r="AB75" i="36"/>
  <c r="AC75" i="36"/>
  <c r="AD75" i="36"/>
  <c r="X76" i="36"/>
  <c r="Y76" i="36"/>
  <c r="Z76" i="36"/>
  <c r="AA76" i="36"/>
  <c r="AB76" i="36"/>
  <c r="AC76" i="36"/>
  <c r="AD76" i="36"/>
  <c r="X77" i="36"/>
  <c r="Y77" i="36"/>
  <c r="Z77" i="36"/>
  <c r="AA77" i="36"/>
  <c r="AB77" i="36"/>
  <c r="AC77" i="36"/>
  <c r="AD77" i="36"/>
  <c r="X78" i="36"/>
  <c r="Y78" i="36"/>
  <c r="Z78" i="36"/>
  <c r="AA78" i="36"/>
  <c r="AB78" i="36"/>
  <c r="AC78" i="36"/>
  <c r="AD78" i="36"/>
  <c r="X79" i="36"/>
  <c r="Y79" i="36"/>
  <c r="Z79" i="36"/>
  <c r="AA79" i="36"/>
  <c r="AB79" i="36"/>
  <c r="AC79" i="36"/>
  <c r="AD79" i="36"/>
  <c r="X80" i="36"/>
  <c r="Y80" i="36"/>
  <c r="Z80" i="36"/>
  <c r="AA80" i="36"/>
  <c r="AB80" i="36"/>
  <c r="AC80" i="36"/>
  <c r="AD80" i="36"/>
  <c r="X81" i="36"/>
  <c r="Y81" i="36"/>
  <c r="Z81" i="36"/>
  <c r="AA81" i="36"/>
  <c r="AB81" i="36"/>
  <c r="AC81" i="36"/>
  <c r="AD81" i="36"/>
  <c r="X82" i="36"/>
  <c r="Y82" i="36"/>
  <c r="Z82" i="36"/>
  <c r="AA82" i="36"/>
  <c r="AB82" i="36"/>
  <c r="AC82" i="36"/>
  <c r="AD82" i="36"/>
  <c r="X83" i="36"/>
  <c r="Y83" i="36"/>
  <c r="Z83" i="36"/>
  <c r="AA83" i="36"/>
  <c r="AB83" i="36"/>
  <c r="AC83" i="36"/>
  <c r="AD83" i="36"/>
  <c r="X84" i="36"/>
  <c r="Y84" i="36"/>
  <c r="Z84" i="36"/>
  <c r="AA84" i="36"/>
  <c r="AB84" i="36"/>
  <c r="AC84" i="36"/>
  <c r="AD84" i="36"/>
  <c r="X85" i="36"/>
  <c r="Y85" i="36"/>
  <c r="Z85" i="36"/>
  <c r="AA85" i="36"/>
  <c r="AB85" i="36"/>
  <c r="AC85" i="36"/>
  <c r="AD85" i="36"/>
  <c r="X86" i="36"/>
  <c r="Y86" i="36"/>
  <c r="Z86" i="36"/>
  <c r="AA86" i="36"/>
  <c r="AB86" i="36"/>
  <c r="AC86" i="36"/>
  <c r="AD86" i="36"/>
  <c r="X87" i="36"/>
  <c r="Y87" i="36"/>
  <c r="Z87" i="36"/>
  <c r="AA87" i="36"/>
  <c r="AB87" i="36"/>
  <c r="AC87" i="36"/>
  <c r="AD87" i="36"/>
  <c r="X88" i="36"/>
  <c r="Y88" i="36"/>
  <c r="Z88" i="36"/>
  <c r="AA88" i="36"/>
  <c r="AB88" i="36"/>
  <c r="AC88" i="36"/>
  <c r="AD88" i="36"/>
  <c r="X89" i="36"/>
  <c r="Y89" i="36"/>
  <c r="Z89" i="36"/>
  <c r="AA89" i="36"/>
  <c r="AB89" i="36"/>
  <c r="AC89" i="36"/>
  <c r="AD89" i="36"/>
  <c r="X90" i="36"/>
  <c r="Y90" i="36"/>
  <c r="Z90" i="36"/>
  <c r="AA90" i="36"/>
  <c r="AB90" i="36"/>
  <c r="AC90" i="36"/>
  <c r="AD90" i="36"/>
  <c r="X91" i="36"/>
  <c r="Y91" i="36"/>
  <c r="Z91" i="36"/>
  <c r="AA91" i="36"/>
  <c r="AB91" i="36"/>
  <c r="AC91" i="36"/>
  <c r="AD91" i="36"/>
  <c r="X92" i="36"/>
  <c r="Y92" i="36"/>
  <c r="Z92" i="36"/>
  <c r="AA92" i="36"/>
  <c r="AB92" i="36"/>
  <c r="AC92" i="36"/>
  <c r="AD92" i="36"/>
  <c r="X93" i="36"/>
  <c r="Y93" i="36"/>
  <c r="Z93" i="36"/>
  <c r="AA93" i="36"/>
  <c r="AB93" i="36"/>
  <c r="AC93" i="36"/>
  <c r="AD93" i="36"/>
  <c r="X94" i="36"/>
  <c r="Y94" i="36"/>
  <c r="Z94" i="36"/>
  <c r="AA94" i="36"/>
  <c r="AB94" i="36"/>
  <c r="AC94" i="36"/>
  <c r="AD94" i="36"/>
  <c r="X95" i="36"/>
  <c r="Y95" i="36"/>
  <c r="Z95" i="36"/>
  <c r="AA95" i="36"/>
  <c r="AB95" i="36"/>
  <c r="AC95" i="36"/>
  <c r="AD95" i="36"/>
  <c r="X96" i="36"/>
  <c r="Y96" i="36"/>
  <c r="Z96" i="36"/>
  <c r="AA96" i="36"/>
  <c r="AB96" i="36"/>
  <c r="AC96" i="36"/>
  <c r="AD96" i="36"/>
  <c r="X97" i="36"/>
  <c r="Y97" i="36"/>
  <c r="Z97" i="36"/>
  <c r="AA97" i="36"/>
  <c r="AB97" i="36"/>
  <c r="AC97" i="36"/>
  <c r="AD97" i="36"/>
  <c r="X98" i="36"/>
  <c r="Y98" i="36"/>
  <c r="Z98" i="36"/>
  <c r="AA98" i="36"/>
  <c r="AB98" i="36"/>
  <c r="AC98" i="36"/>
  <c r="AD98" i="36"/>
  <c r="X99" i="36"/>
  <c r="Y99" i="36"/>
  <c r="Z99" i="36"/>
  <c r="AA99" i="36"/>
  <c r="AB99" i="36"/>
  <c r="AC99" i="36"/>
  <c r="AD99" i="36"/>
  <c r="X100" i="36"/>
  <c r="Y100" i="36"/>
  <c r="Z100" i="36"/>
  <c r="AA100" i="36"/>
  <c r="AB100" i="36"/>
  <c r="AC100" i="36"/>
  <c r="AD100" i="36"/>
  <c r="X101" i="36"/>
  <c r="Y101" i="36"/>
  <c r="Z101" i="36"/>
  <c r="AA101" i="36"/>
  <c r="AB101" i="36"/>
  <c r="AC101" i="36"/>
  <c r="AD101" i="36"/>
  <c r="X102" i="36"/>
  <c r="Y102" i="36"/>
  <c r="Z102" i="36"/>
  <c r="AA102" i="36"/>
  <c r="AB102" i="36"/>
  <c r="AC102" i="36"/>
  <c r="AD102" i="36"/>
  <c r="X103" i="36"/>
  <c r="Y103" i="36"/>
  <c r="Z103" i="36"/>
  <c r="AA103" i="36"/>
  <c r="AB103" i="36"/>
  <c r="AC103" i="36"/>
  <c r="AD103" i="36"/>
  <c r="X104" i="36"/>
  <c r="Y104" i="36"/>
  <c r="Z104" i="36"/>
  <c r="AA104" i="36"/>
  <c r="AB104" i="36"/>
  <c r="AC104" i="36"/>
  <c r="AD104" i="36"/>
  <c r="X105" i="36"/>
  <c r="Y105" i="36"/>
  <c r="Z105" i="36"/>
  <c r="AA105" i="36"/>
  <c r="AB105" i="36"/>
  <c r="AC105" i="36"/>
  <c r="AD105" i="36"/>
  <c r="X106" i="36"/>
  <c r="Y106" i="36"/>
  <c r="Z106" i="36"/>
  <c r="AA106" i="36"/>
  <c r="AB106" i="36"/>
  <c r="AC106" i="36"/>
  <c r="AD106" i="36"/>
  <c r="X107" i="36"/>
  <c r="Y107" i="36"/>
  <c r="Z107" i="36"/>
  <c r="AA107" i="36"/>
  <c r="AB107" i="36"/>
  <c r="AC107" i="36"/>
  <c r="AD107" i="36"/>
  <c r="X108" i="36"/>
  <c r="Y108" i="36"/>
  <c r="Z108" i="36"/>
  <c r="AA108" i="36"/>
  <c r="AB108" i="36"/>
  <c r="AC108" i="36"/>
  <c r="AD108" i="36"/>
  <c r="X109" i="36"/>
  <c r="Y109" i="36"/>
  <c r="Z109" i="36"/>
  <c r="AA109" i="36"/>
  <c r="AB109" i="36"/>
  <c r="AC109" i="36"/>
  <c r="AD109" i="36"/>
  <c r="X110" i="36"/>
  <c r="Y110" i="36"/>
  <c r="Z110" i="36"/>
  <c r="AA110" i="36"/>
  <c r="AB110" i="36"/>
  <c r="AC110" i="36"/>
  <c r="AD110" i="36"/>
  <c r="X111" i="36"/>
  <c r="Y111" i="36"/>
  <c r="Z111" i="36"/>
  <c r="AA111" i="36"/>
  <c r="AB111" i="36"/>
  <c r="AC111" i="36"/>
  <c r="AD111" i="36"/>
  <c r="X112" i="36"/>
  <c r="Y112" i="36"/>
  <c r="Z112" i="36"/>
  <c r="AA112" i="36"/>
  <c r="AB112" i="36"/>
  <c r="AC112" i="36"/>
  <c r="AD112" i="36"/>
  <c r="X113" i="36"/>
  <c r="Y113" i="36"/>
  <c r="Z113" i="36"/>
  <c r="AA113" i="36"/>
  <c r="AB113" i="36"/>
  <c r="AC113" i="36"/>
  <c r="AD113" i="36"/>
  <c r="X114" i="36"/>
  <c r="Y114" i="36"/>
  <c r="Z114" i="36"/>
  <c r="AA114" i="36"/>
  <c r="AB114" i="36"/>
  <c r="AC114" i="36"/>
  <c r="AD114" i="36"/>
  <c r="X115" i="36"/>
  <c r="Y115" i="36"/>
  <c r="Z115" i="36"/>
  <c r="AA115" i="36"/>
  <c r="AB115" i="36"/>
  <c r="AC115" i="36"/>
  <c r="AD115" i="36"/>
  <c r="X116" i="36"/>
  <c r="Y116" i="36"/>
  <c r="Z116" i="36"/>
  <c r="AA116" i="36"/>
  <c r="AB116" i="36"/>
  <c r="AC116" i="36"/>
  <c r="AD116" i="36"/>
  <c r="X117" i="36"/>
  <c r="Y117" i="36"/>
  <c r="Z117" i="36"/>
  <c r="AA117" i="36"/>
  <c r="AB117" i="36"/>
  <c r="AC117" i="36"/>
  <c r="AD117" i="36"/>
  <c r="X118" i="36"/>
  <c r="Y118" i="36"/>
  <c r="Z118" i="36"/>
  <c r="AA118" i="36"/>
  <c r="AB118" i="36"/>
  <c r="AC118" i="36"/>
  <c r="AD118" i="36"/>
  <c r="X119" i="36"/>
  <c r="Y119" i="36"/>
  <c r="Z119" i="36"/>
  <c r="AA119" i="36"/>
  <c r="AB119" i="36"/>
  <c r="AC119" i="36"/>
  <c r="AD119" i="36"/>
  <c r="X120" i="36"/>
  <c r="Y120" i="36"/>
  <c r="Z120" i="36"/>
  <c r="AA120" i="36"/>
  <c r="AB120" i="36"/>
  <c r="AC120" i="36"/>
  <c r="AD120" i="36"/>
  <c r="X121" i="36"/>
  <c r="Y121" i="36"/>
  <c r="Z121" i="36"/>
  <c r="AA121" i="36"/>
  <c r="AB121" i="36"/>
  <c r="AC121" i="36"/>
  <c r="AD121" i="36"/>
  <c r="X122" i="36"/>
  <c r="Y122" i="36"/>
  <c r="Z122" i="36"/>
  <c r="AA122" i="36"/>
  <c r="AB122" i="36"/>
  <c r="AC122" i="36"/>
  <c r="AD122" i="36"/>
  <c r="X123" i="36"/>
  <c r="Y123" i="36"/>
  <c r="Z123" i="36"/>
  <c r="AA123" i="36"/>
  <c r="AB123" i="36"/>
  <c r="AC123" i="36"/>
  <c r="AD123" i="36"/>
  <c r="X124" i="36"/>
  <c r="Y124" i="36"/>
  <c r="Z124" i="36"/>
  <c r="AA124" i="36"/>
  <c r="AB124" i="36"/>
  <c r="AC124" i="36"/>
  <c r="AD124" i="36"/>
  <c r="X125" i="36"/>
  <c r="Y125" i="36"/>
  <c r="Z125" i="36"/>
  <c r="AA125" i="36"/>
  <c r="AB125" i="36"/>
  <c r="AC125" i="36"/>
  <c r="AD125" i="36"/>
  <c r="X126" i="36"/>
  <c r="Y126" i="36"/>
  <c r="Z126" i="36"/>
  <c r="AA126" i="36"/>
  <c r="AB126" i="36"/>
  <c r="AC126" i="36"/>
  <c r="AD126" i="36"/>
  <c r="X127" i="36"/>
  <c r="Y127" i="36"/>
  <c r="Z127" i="36"/>
  <c r="AA127" i="36"/>
  <c r="AB127" i="36"/>
  <c r="AC127" i="36"/>
  <c r="AD127" i="36"/>
  <c r="X128" i="36"/>
  <c r="Y128" i="36"/>
  <c r="Z128" i="36"/>
  <c r="AA128" i="36"/>
  <c r="AB128" i="36"/>
  <c r="AC128" i="36"/>
  <c r="AD128" i="36"/>
  <c r="X129" i="36"/>
  <c r="Y129" i="36"/>
  <c r="Z129" i="36"/>
  <c r="AA129" i="36"/>
  <c r="AB129" i="36"/>
  <c r="AC129" i="36"/>
  <c r="AD129" i="36"/>
  <c r="X130" i="36"/>
  <c r="Y130" i="36"/>
  <c r="Z130" i="36"/>
  <c r="AA130" i="36"/>
  <c r="AB130" i="36"/>
  <c r="AC130" i="36"/>
  <c r="AD130" i="36"/>
  <c r="X131" i="36"/>
  <c r="Y131" i="36"/>
  <c r="Z131" i="36"/>
  <c r="AA131" i="36"/>
  <c r="AB131" i="36"/>
  <c r="AC131" i="36"/>
  <c r="AD131" i="36"/>
  <c r="X132" i="36"/>
  <c r="Y132" i="36"/>
  <c r="Z132" i="36"/>
  <c r="AA132" i="36"/>
  <c r="AB132" i="36"/>
  <c r="AC132" i="36"/>
  <c r="AD132" i="36"/>
  <c r="X133" i="36"/>
  <c r="Y133" i="36"/>
  <c r="Z133" i="36"/>
  <c r="AA133" i="36"/>
  <c r="AB133" i="36"/>
  <c r="AC133" i="36"/>
  <c r="AD133" i="36"/>
  <c r="X134" i="36"/>
  <c r="Y134" i="36"/>
  <c r="Z134" i="36"/>
  <c r="AA134" i="36"/>
  <c r="AB134" i="36"/>
  <c r="AC134" i="36"/>
  <c r="AD134" i="36"/>
  <c r="X135" i="36"/>
  <c r="Y135" i="36"/>
  <c r="Z135" i="36"/>
  <c r="AA135" i="36"/>
  <c r="AB135" i="36"/>
  <c r="AC135" i="36"/>
  <c r="AD135" i="36"/>
  <c r="X136" i="36"/>
  <c r="Y136" i="36"/>
  <c r="Z136" i="36"/>
  <c r="AA136" i="36"/>
  <c r="AB136" i="36"/>
  <c r="AC136" i="36"/>
  <c r="AD136" i="36"/>
  <c r="X137" i="36"/>
  <c r="Y137" i="36"/>
  <c r="Z137" i="36"/>
  <c r="AA137" i="36"/>
  <c r="AB137" i="36"/>
  <c r="AC137" i="36"/>
  <c r="AD137" i="36"/>
  <c r="X138" i="36"/>
  <c r="Y138" i="36"/>
  <c r="Z138" i="36"/>
  <c r="AA138" i="36"/>
  <c r="AB138" i="36"/>
  <c r="AC138" i="36"/>
  <c r="AD138" i="36"/>
  <c r="X139" i="36"/>
  <c r="Y139" i="36"/>
  <c r="Z139" i="36"/>
  <c r="AA139" i="36"/>
  <c r="AB139" i="36"/>
  <c r="AC139" i="36"/>
  <c r="AD139" i="36"/>
  <c r="X140" i="36"/>
  <c r="Y140" i="36"/>
  <c r="Z140" i="36"/>
  <c r="AA140" i="36"/>
  <c r="AB140" i="36"/>
  <c r="AC140" i="36"/>
  <c r="AD140" i="36"/>
  <c r="X141" i="36"/>
  <c r="Y141" i="36"/>
  <c r="Z141" i="36"/>
  <c r="AA141" i="36"/>
  <c r="AB141" i="36"/>
  <c r="AC141" i="36"/>
  <c r="AD141" i="36"/>
  <c r="X142" i="36"/>
  <c r="Y142" i="36"/>
  <c r="Z142" i="36"/>
  <c r="AA142" i="36"/>
  <c r="AB142" i="36"/>
  <c r="AC142" i="36"/>
  <c r="AD142" i="36"/>
  <c r="X143" i="36"/>
  <c r="Y143" i="36"/>
  <c r="Z143" i="36"/>
  <c r="AA143" i="36"/>
  <c r="AB143" i="36"/>
  <c r="AC143" i="36"/>
  <c r="AD143" i="36"/>
  <c r="P7" i="35"/>
  <c r="Q7" i="35"/>
  <c r="R7" i="35"/>
  <c r="S7" i="35"/>
  <c r="T7" i="35"/>
  <c r="P8" i="35"/>
  <c r="Q8" i="35"/>
  <c r="R8" i="35"/>
  <c r="S8" i="35"/>
  <c r="T8" i="35"/>
  <c r="P9" i="35"/>
  <c r="Q9" i="35"/>
  <c r="R9" i="35"/>
  <c r="S9" i="35"/>
  <c r="T9" i="35"/>
  <c r="P10" i="35"/>
  <c r="Q10" i="35"/>
  <c r="R10" i="35"/>
  <c r="S10" i="35"/>
  <c r="T10" i="35"/>
  <c r="P11" i="35"/>
  <c r="Q11" i="35"/>
  <c r="R11" i="35"/>
  <c r="S11" i="35"/>
  <c r="T11" i="35"/>
  <c r="P12" i="35"/>
  <c r="Q12" i="35"/>
  <c r="R12" i="35"/>
  <c r="S12" i="35"/>
  <c r="T12" i="35"/>
  <c r="P13" i="35"/>
  <c r="Q13" i="35"/>
  <c r="R13" i="35"/>
  <c r="S13" i="35"/>
  <c r="T13" i="35"/>
  <c r="X7" i="32"/>
  <c r="Y7" i="32"/>
  <c r="Z7" i="32"/>
  <c r="AA7" i="32"/>
  <c r="AB7" i="32"/>
  <c r="AC7" i="32"/>
  <c r="AD7" i="32"/>
  <c r="X8" i="32"/>
  <c r="Y8" i="32"/>
  <c r="Z8" i="32"/>
  <c r="AA8" i="32"/>
  <c r="AB8" i="32"/>
  <c r="AC8" i="32"/>
  <c r="AD8" i="32"/>
  <c r="X9" i="32"/>
  <c r="Y9" i="32"/>
  <c r="Z9" i="32"/>
  <c r="AA9" i="32"/>
  <c r="AB9" i="32"/>
  <c r="AC9" i="32"/>
  <c r="AD9" i="32"/>
  <c r="X10" i="32"/>
  <c r="Y10" i="32"/>
  <c r="Z10" i="32"/>
  <c r="AA10" i="32"/>
  <c r="AB10" i="32"/>
  <c r="AC10" i="32"/>
  <c r="AD10" i="32"/>
  <c r="X11" i="32"/>
  <c r="Y11" i="32"/>
  <c r="Z11" i="32"/>
  <c r="AA11" i="32"/>
  <c r="AB11" i="32"/>
  <c r="AC11" i="32"/>
  <c r="AD11" i="32"/>
  <c r="X12" i="32"/>
  <c r="Y12" i="32"/>
  <c r="Z12" i="32"/>
  <c r="AA12" i="32"/>
  <c r="AB12" i="32"/>
  <c r="AC12" i="32"/>
  <c r="AD12" i="32"/>
  <c r="X13" i="32"/>
  <c r="Y13" i="32"/>
  <c r="Z13" i="32"/>
  <c r="AA13" i="32"/>
  <c r="AB13" i="32"/>
  <c r="AC13" i="32"/>
  <c r="AD13" i="32"/>
  <c r="X14" i="32"/>
  <c r="Y14" i="32"/>
  <c r="Z14" i="32"/>
  <c r="AA14" i="32"/>
  <c r="AB14" i="32"/>
  <c r="AC14" i="32"/>
  <c r="AD14" i="32"/>
  <c r="X15" i="32"/>
  <c r="Y15" i="32"/>
  <c r="Z15" i="32"/>
  <c r="AA15" i="32"/>
  <c r="AB15" i="32"/>
  <c r="AC15" i="32"/>
  <c r="AD15" i="32"/>
  <c r="X16" i="32"/>
  <c r="Y16" i="32"/>
  <c r="Z16" i="32"/>
  <c r="AA16" i="32"/>
  <c r="AB16" i="32"/>
  <c r="AC16" i="32"/>
  <c r="AD16" i="32"/>
  <c r="X17" i="32"/>
  <c r="Y17" i="32"/>
  <c r="Z17" i="32"/>
  <c r="AA17" i="32"/>
  <c r="AB17" i="32"/>
  <c r="AC17" i="32"/>
  <c r="AD17" i="32"/>
  <c r="X18" i="32"/>
  <c r="Y18" i="32"/>
  <c r="Z18" i="32"/>
  <c r="AA18" i="32"/>
  <c r="AB18" i="32"/>
  <c r="AC18" i="32"/>
  <c r="AD18" i="32"/>
  <c r="X19" i="32"/>
  <c r="Y19" i="32"/>
  <c r="Z19" i="32"/>
  <c r="AA19" i="32"/>
  <c r="AB19" i="32"/>
  <c r="AC19" i="32"/>
  <c r="AD19" i="32"/>
  <c r="X7" i="31"/>
  <c r="Y7" i="31"/>
  <c r="Z7" i="31"/>
  <c r="AA7" i="31"/>
  <c r="AB7" i="31"/>
  <c r="AC7" i="31"/>
  <c r="AD7" i="31"/>
  <c r="X8" i="31"/>
  <c r="Y8" i="31"/>
  <c r="Z8" i="31"/>
  <c r="AA8" i="31"/>
  <c r="AB8" i="31"/>
  <c r="AC8" i="31"/>
  <c r="AD8" i="31"/>
  <c r="X9" i="31"/>
  <c r="Y9" i="31"/>
  <c r="Z9" i="31"/>
  <c r="AA9" i="31"/>
  <c r="AB9" i="31"/>
  <c r="AC9" i="31"/>
  <c r="AD9" i="31"/>
  <c r="X10" i="31"/>
  <c r="Y10" i="31"/>
  <c r="Z10" i="31"/>
  <c r="AA10" i="31"/>
  <c r="AB10" i="31"/>
  <c r="AC10" i="31"/>
  <c r="AD10" i="31"/>
  <c r="X11" i="31"/>
  <c r="Y11" i="31"/>
  <c r="Z11" i="31"/>
  <c r="AA11" i="31"/>
  <c r="AB11" i="31"/>
  <c r="AC11" i="31"/>
  <c r="AD11" i="31"/>
  <c r="X12" i="31"/>
  <c r="Y12" i="31"/>
  <c r="Z12" i="31"/>
  <c r="AA12" i="31"/>
  <c r="AB12" i="31"/>
  <c r="AC12" i="31"/>
  <c r="AD12" i="31"/>
  <c r="X13" i="31"/>
  <c r="Y13" i="31"/>
  <c r="Z13" i="31"/>
  <c r="AA13" i="31"/>
  <c r="AB13" i="31"/>
  <c r="AC13" i="31"/>
  <c r="AD13" i="31"/>
  <c r="X14" i="31"/>
  <c r="Y14" i="31"/>
  <c r="Z14" i="31"/>
  <c r="AA14" i="31"/>
  <c r="AB14" i="31"/>
  <c r="AC14" i="31"/>
  <c r="AD14" i="31"/>
  <c r="X15" i="31"/>
  <c r="Y15" i="31"/>
  <c r="Z15" i="31"/>
  <c r="AA15" i="31"/>
  <c r="AB15" i="31"/>
  <c r="AC15" i="31"/>
  <c r="AD15" i="31"/>
  <c r="X8" i="30"/>
  <c r="Y8" i="30"/>
  <c r="Z8" i="30"/>
  <c r="AA8" i="30"/>
  <c r="AB8" i="30"/>
  <c r="AC8" i="30"/>
  <c r="AD8" i="30"/>
  <c r="X9" i="30"/>
  <c r="Y9" i="30"/>
  <c r="Z9" i="30"/>
  <c r="AA9" i="30"/>
  <c r="AB9" i="30"/>
  <c r="AC9" i="30"/>
  <c r="AD9" i="30"/>
  <c r="X10" i="30"/>
  <c r="Y10" i="30"/>
  <c r="Z10" i="30"/>
  <c r="AA10" i="30"/>
  <c r="AB10" i="30"/>
  <c r="AC10" i="30"/>
  <c r="AD10" i="30"/>
  <c r="X11" i="30"/>
  <c r="Y11" i="30"/>
  <c r="Z11" i="30"/>
  <c r="AA11" i="30"/>
  <c r="AB11" i="30"/>
  <c r="AC11" i="30"/>
  <c r="AD11" i="30"/>
  <c r="X12" i="30"/>
  <c r="Y12" i="30"/>
  <c r="Z12" i="30"/>
  <c r="AA12" i="30"/>
  <c r="AB12" i="30"/>
  <c r="AC12" i="30"/>
  <c r="AD12" i="30"/>
  <c r="X13" i="30"/>
  <c r="Y13" i="30"/>
  <c r="Z13" i="30"/>
  <c r="AA13" i="30"/>
  <c r="AB13" i="30"/>
  <c r="AC13" i="30"/>
  <c r="AD13" i="30"/>
  <c r="X15" i="30"/>
  <c r="Y15" i="30"/>
  <c r="Z15" i="30"/>
  <c r="AA15" i="30"/>
  <c r="AB15" i="30"/>
  <c r="AC15" i="30"/>
  <c r="AD15" i="30"/>
  <c r="X16" i="30"/>
  <c r="Y16" i="30"/>
  <c r="Z16" i="30"/>
  <c r="AA16" i="30"/>
  <c r="AB16" i="30"/>
  <c r="AC16" i="30"/>
  <c r="AD16" i="30"/>
  <c r="X17" i="30"/>
  <c r="Y17" i="30"/>
  <c r="Z17" i="30"/>
  <c r="AA17" i="30"/>
  <c r="AB17" i="30"/>
  <c r="AC17" i="30"/>
  <c r="AD17" i="30"/>
  <c r="X18" i="30"/>
  <c r="Y18" i="30"/>
  <c r="Z18" i="30"/>
  <c r="AA18" i="30"/>
  <c r="AB18" i="30"/>
  <c r="AC18" i="30"/>
  <c r="AD18" i="30"/>
  <c r="X19" i="30"/>
  <c r="Y19" i="30"/>
  <c r="Z19" i="30"/>
  <c r="AA19" i="30"/>
  <c r="AB19" i="30"/>
  <c r="AC19" i="30"/>
  <c r="AD19" i="30"/>
  <c r="X20" i="30"/>
  <c r="Y20" i="30"/>
  <c r="Z20" i="30"/>
  <c r="AA20" i="30"/>
  <c r="AB20" i="30"/>
  <c r="AC20" i="30"/>
  <c r="AD20" i="30"/>
  <c r="X21" i="30"/>
  <c r="Y21" i="30"/>
  <c r="Z21" i="30"/>
  <c r="AA21" i="30"/>
  <c r="AB21" i="30"/>
  <c r="AC21" i="30"/>
  <c r="AD21" i="30"/>
  <c r="X22" i="30"/>
  <c r="Y22" i="30"/>
  <c r="Z22" i="30"/>
  <c r="AA22" i="30"/>
  <c r="AB22" i="30"/>
  <c r="AC22" i="30"/>
  <c r="AD22" i="30"/>
  <c r="X23" i="30"/>
  <c r="Y23" i="30"/>
  <c r="Z23" i="30"/>
  <c r="AA23" i="30"/>
  <c r="AB23" i="30"/>
  <c r="AC23" i="30"/>
  <c r="AD23" i="30"/>
  <c r="X24" i="30"/>
  <c r="Y24" i="30"/>
  <c r="Z24" i="30"/>
  <c r="AA24" i="30"/>
  <c r="AB24" i="30"/>
  <c r="AC24" i="30"/>
  <c r="AD24" i="30"/>
  <c r="X25" i="30"/>
  <c r="Y25" i="30"/>
  <c r="Z25" i="30"/>
  <c r="AA25" i="30"/>
  <c r="AB25" i="30"/>
  <c r="AC25" i="30"/>
  <c r="AD25" i="30"/>
  <c r="X26" i="30"/>
  <c r="Y26" i="30"/>
  <c r="Z26" i="30"/>
  <c r="AA26" i="30"/>
  <c r="AB26" i="30"/>
  <c r="AC26" i="30"/>
  <c r="AD26" i="30"/>
  <c r="X28" i="30"/>
  <c r="Y28" i="30"/>
  <c r="Z28" i="30"/>
  <c r="AA28" i="30"/>
  <c r="AB28" i="30"/>
  <c r="AC28" i="30"/>
  <c r="AD28" i="30"/>
  <c r="X29" i="30"/>
  <c r="Y29" i="30"/>
  <c r="Z29" i="30"/>
  <c r="AA29" i="30"/>
  <c r="AB29" i="30"/>
  <c r="AC29" i="30"/>
  <c r="AD29" i="30"/>
  <c r="X30" i="30"/>
  <c r="Y30" i="30"/>
  <c r="Z30" i="30"/>
  <c r="AA30" i="30"/>
  <c r="AB30" i="30"/>
  <c r="AC30" i="30"/>
  <c r="AD30" i="30"/>
  <c r="X32" i="30"/>
  <c r="Y32" i="30"/>
  <c r="Z32" i="30"/>
  <c r="AA32" i="30"/>
  <c r="AB32" i="30"/>
  <c r="AC32" i="30"/>
  <c r="AD32" i="30"/>
  <c r="X34" i="30"/>
  <c r="Y34" i="30"/>
  <c r="Z34" i="30"/>
  <c r="AA34" i="30"/>
  <c r="AB34" i="30"/>
  <c r="AC34" i="30"/>
  <c r="AD34" i="30"/>
  <c r="Y7" i="34"/>
  <c r="Z7" i="34"/>
  <c r="AA7" i="34"/>
  <c r="AB7" i="34"/>
  <c r="AC7" i="34"/>
  <c r="AD7" i="34"/>
  <c r="AE7" i="34"/>
  <c r="Y8" i="34"/>
  <c r="Z8" i="34"/>
  <c r="AA8" i="34"/>
  <c r="AB8" i="34"/>
  <c r="AC8" i="34"/>
  <c r="AD8" i="34"/>
  <c r="Y9" i="34"/>
  <c r="Z9" i="34"/>
  <c r="AA9" i="34"/>
  <c r="AB9" i="34"/>
  <c r="AC9" i="34"/>
  <c r="AD9" i="34"/>
  <c r="Y10" i="34"/>
  <c r="Z10" i="34"/>
  <c r="AA10" i="34"/>
  <c r="AB10" i="34"/>
  <c r="AC10" i="34"/>
  <c r="AD10" i="34"/>
  <c r="Y11" i="34"/>
  <c r="Z11" i="34"/>
  <c r="AA11" i="34"/>
  <c r="AB11" i="34"/>
  <c r="AC11" i="34"/>
  <c r="AD11" i="34"/>
  <c r="Y12" i="34"/>
  <c r="Z12" i="34"/>
  <c r="AA12" i="34"/>
  <c r="AB12" i="34"/>
  <c r="AC12" i="34"/>
  <c r="AD12" i="34"/>
  <c r="Y13" i="34"/>
  <c r="Z13" i="34"/>
  <c r="AA13" i="34"/>
  <c r="AB13" i="34"/>
  <c r="AC13" i="34"/>
  <c r="AD13" i="34"/>
  <c r="Y14" i="34"/>
  <c r="Z14" i="34"/>
  <c r="AA14" i="34"/>
  <c r="AB14" i="34"/>
  <c r="AC14" i="34"/>
  <c r="AD14" i="34"/>
  <c r="Y15" i="34"/>
  <c r="Z15" i="34"/>
  <c r="AA15" i="34"/>
  <c r="AB15" i="34"/>
  <c r="AC15" i="34"/>
  <c r="AD15" i="34"/>
  <c r="Y16" i="34"/>
  <c r="Z16" i="34"/>
  <c r="AA16" i="34"/>
  <c r="AB16" i="34"/>
  <c r="AC16" i="34"/>
  <c r="AD16" i="34"/>
  <c r="Y17" i="34"/>
  <c r="Z17" i="34"/>
  <c r="AA17" i="34"/>
  <c r="AB17" i="34"/>
  <c r="AC17" i="34"/>
  <c r="AD17" i="34"/>
  <c r="Y18" i="34"/>
  <c r="Z18" i="34"/>
  <c r="AA18" i="34"/>
  <c r="AB18" i="34"/>
  <c r="AC18" i="34"/>
  <c r="AD18" i="34"/>
  <c r="Y19" i="34"/>
  <c r="Z19" i="34"/>
  <c r="AA19" i="34"/>
  <c r="AB19" i="34"/>
  <c r="AC19" i="34"/>
  <c r="AD19" i="34"/>
  <c r="Y20" i="34"/>
  <c r="Z20" i="34"/>
  <c r="AA20" i="34"/>
  <c r="AB20" i="34"/>
  <c r="AC20" i="34"/>
  <c r="AD20" i="34"/>
  <c r="AE20" i="34"/>
  <c r="Y21" i="34"/>
  <c r="Z21" i="34"/>
  <c r="AA21" i="34"/>
  <c r="AB21" i="34"/>
  <c r="AC21" i="34"/>
  <c r="AD21" i="34"/>
  <c r="AE21" i="34"/>
  <c r="Y22" i="34"/>
  <c r="Z22" i="34"/>
  <c r="AA22" i="34"/>
  <c r="AB22" i="34"/>
  <c r="AC22" i="34"/>
  <c r="AD22" i="34"/>
  <c r="AE22" i="34"/>
  <c r="Y23" i="34"/>
  <c r="Z23" i="34"/>
  <c r="AA23" i="34"/>
  <c r="AB23" i="34"/>
  <c r="AC23" i="34"/>
  <c r="AD23" i="34"/>
  <c r="AE23" i="34"/>
  <c r="Y24" i="34"/>
  <c r="Z24" i="34"/>
  <c r="AA24" i="34"/>
  <c r="AB24" i="34"/>
  <c r="AC24" i="34"/>
  <c r="AD24" i="34"/>
  <c r="AE24" i="34"/>
  <c r="Y25" i="34"/>
  <c r="Z25" i="34"/>
  <c r="AA25" i="34"/>
  <c r="AB25" i="34"/>
  <c r="AC25" i="34"/>
  <c r="AD25" i="34"/>
  <c r="AE25" i="34"/>
  <c r="Y26" i="34"/>
  <c r="Z26" i="34"/>
  <c r="AA26" i="34"/>
  <c r="AB26" i="34"/>
  <c r="AC26" i="34"/>
  <c r="AD26" i="34"/>
  <c r="AE26" i="34"/>
  <c r="Y27" i="34"/>
  <c r="Z27" i="34"/>
  <c r="AA27" i="34"/>
  <c r="AB27" i="34"/>
  <c r="AC27" i="34"/>
  <c r="AD27" i="34"/>
  <c r="AE27" i="34"/>
  <c r="Y28" i="34"/>
  <c r="Z28" i="34"/>
  <c r="AA28" i="34"/>
  <c r="AB28" i="34"/>
  <c r="AC28" i="34"/>
  <c r="AD28" i="34"/>
  <c r="AE28" i="34"/>
  <c r="Y29" i="34"/>
  <c r="Z29" i="34"/>
  <c r="AA29" i="34"/>
  <c r="AB29" i="34"/>
  <c r="AC29" i="34"/>
  <c r="AD29" i="34"/>
  <c r="AE29" i="34"/>
  <c r="Y30" i="34"/>
  <c r="Z30" i="34"/>
  <c r="AA30" i="34"/>
  <c r="AB30" i="34"/>
  <c r="AC30" i="34"/>
  <c r="AD30" i="34"/>
  <c r="AE30" i="34"/>
  <c r="Y31" i="34"/>
  <c r="Z31" i="34"/>
  <c r="AA31" i="34"/>
  <c r="AB31" i="34"/>
  <c r="AC31" i="34"/>
  <c r="AD31" i="34"/>
  <c r="AE31" i="34"/>
  <c r="Y32" i="34"/>
  <c r="Z32" i="34"/>
  <c r="AA32" i="34"/>
  <c r="AB32" i="34"/>
  <c r="AC32" i="34"/>
  <c r="AD32" i="34"/>
  <c r="AE32" i="34"/>
  <c r="Y33" i="34"/>
  <c r="Z33" i="34"/>
  <c r="AA33" i="34"/>
  <c r="AB33" i="34"/>
  <c r="AC33" i="34"/>
  <c r="AD33" i="34"/>
  <c r="AE33" i="34"/>
  <c r="Y34" i="34"/>
  <c r="Z34" i="34"/>
  <c r="AA34" i="34"/>
  <c r="AB34" i="34"/>
  <c r="AC34" i="34"/>
  <c r="AD34" i="34"/>
  <c r="AE34" i="34"/>
  <c r="Y35" i="34"/>
  <c r="Z35" i="34"/>
  <c r="AA35" i="34"/>
  <c r="AB35" i="34"/>
  <c r="AC35" i="34"/>
  <c r="AD35" i="34"/>
  <c r="AE35" i="34"/>
  <c r="Y36" i="34"/>
  <c r="Z36" i="34"/>
  <c r="AA36" i="34"/>
  <c r="AB36" i="34"/>
  <c r="AC36" i="34"/>
  <c r="AD36" i="34"/>
  <c r="AE36" i="34"/>
  <c r="Y37" i="34"/>
  <c r="Z37" i="34"/>
  <c r="AA37" i="34"/>
  <c r="AB37" i="34"/>
  <c r="AC37" i="34"/>
  <c r="AD37" i="34"/>
  <c r="AE37" i="34"/>
  <c r="Y38" i="34"/>
  <c r="Z38" i="34"/>
  <c r="AA38" i="34"/>
  <c r="AB38" i="34"/>
  <c r="AC38" i="34"/>
  <c r="AD38" i="34"/>
  <c r="AE38" i="34"/>
  <c r="Y39" i="34"/>
  <c r="Z39" i="34"/>
  <c r="AA39" i="34"/>
  <c r="AB39" i="34"/>
  <c r="AC39" i="34"/>
  <c r="AD39" i="34"/>
  <c r="AE39" i="34"/>
  <c r="Y40" i="34"/>
  <c r="Z40" i="34"/>
  <c r="AA40" i="34"/>
  <c r="AB40" i="34"/>
  <c r="AC40" i="34"/>
  <c r="AD40" i="34"/>
  <c r="AE40" i="34"/>
  <c r="Y41" i="34"/>
  <c r="Z41" i="34"/>
  <c r="AA41" i="34"/>
  <c r="AB41" i="34"/>
  <c r="AC41" i="34"/>
  <c r="AD41" i="34"/>
  <c r="AE41" i="34"/>
  <c r="Y42" i="34"/>
  <c r="Z42" i="34"/>
  <c r="AA42" i="34"/>
  <c r="AB42" i="34"/>
  <c r="AC42" i="34"/>
  <c r="AD42" i="34"/>
  <c r="AE42" i="34"/>
  <c r="Y43" i="34"/>
  <c r="Z43" i="34"/>
  <c r="AA43" i="34"/>
  <c r="AB43" i="34"/>
  <c r="AC43" i="34"/>
  <c r="AD43" i="34"/>
  <c r="AE43" i="34"/>
  <c r="Y44" i="34"/>
  <c r="Z44" i="34"/>
  <c r="AA44" i="34"/>
  <c r="AB44" i="34"/>
  <c r="AC44" i="34"/>
  <c r="AD44" i="34"/>
  <c r="AE44" i="34"/>
  <c r="Y45" i="34"/>
  <c r="Z45" i="34"/>
  <c r="AA45" i="34"/>
  <c r="AB45" i="34"/>
  <c r="AC45" i="34"/>
  <c r="AD45" i="34"/>
  <c r="AE45" i="34"/>
  <c r="Y46" i="34"/>
  <c r="Z46" i="34"/>
  <c r="AA46" i="34"/>
  <c r="AB46" i="34"/>
  <c r="AC46" i="34"/>
  <c r="AD46" i="34"/>
  <c r="AE46" i="34"/>
  <c r="Y47" i="34"/>
  <c r="Z47" i="34"/>
  <c r="AA47" i="34"/>
  <c r="AB47" i="34"/>
  <c r="AC47" i="34"/>
  <c r="AD47" i="34"/>
  <c r="AE47" i="34"/>
  <c r="Y48" i="34"/>
  <c r="Z48" i="34"/>
  <c r="AA48" i="34"/>
  <c r="AB48" i="34"/>
  <c r="AC48" i="34"/>
  <c r="AD48" i="34"/>
  <c r="AE48" i="34"/>
  <c r="Y49" i="34"/>
  <c r="Z49" i="34"/>
  <c r="AA49" i="34"/>
  <c r="AB49" i="34"/>
  <c r="AC49" i="34"/>
  <c r="AD49" i="34"/>
  <c r="AE49" i="34"/>
  <c r="Y50" i="34"/>
  <c r="Z50" i="34"/>
  <c r="AA50" i="34"/>
  <c r="AB50" i="34"/>
  <c r="AC50" i="34"/>
  <c r="AD50" i="34"/>
  <c r="AE50" i="34"/>
  <c r="Y51" i="34"/>
  <c r="Z51" i="34"/>
  <c r="AA51" i="34"/>
  <c r="AB51" i="34"/>
  <c r="AC51" i="34"/>
  <c r="AD51" i="34"/>
  <c r="AE51" i="34"/>
  <c r="Y52" i="34"/>
  <c r="Z52" i="34"/>
  <c r="AA52" i="34"/>
  <c r="AB52" i="34"/>
  <c r="AC52" i="34"/>
  <c r="AD52" i="34"/>
  <c r="AE52" i="34"/>
  <c r="Y54" i="34"/>
  <c r="Z54" i="34"/>
  <c r="AA54" i="34"/>
  <c r="AB54" i="34"/>
  <c r="AC54" i="34"/>
  <c r="AD54" i="34"/>
  <c r="AE54" i="34"/>
  <c r="Y55" i="34"/>
  <c r="Z55" i="34"/>
  <c r="AA55" i="34"/>
  <c r="AB55" i="34"/>
  <c r="AC55" i="34"/>
  <c r="AD55" i="34"/>
  <c r="AE55" i="34"/>
  <c r="Y56" i="34"/>
  <c r="Z56" i="34"/>
  <c r="AA56" i="34"/>
  <c r="AB56" i="34"/>
  <c r="AC56" i="34"/>
  <c r="AD56" i="34"/>
  <c r="AE56" i="34"/>
  <c r="Y57" i="34"/>
  <c r="Z57" i="34"/>
  <c r="AA57" i="34"/>
  <c r="AB57" i="34"/>
  <c r="AC57" i="34"/>
  <c r="AD57" i="34"/>
  <c r="AE57" i="34"/>
  <c r="Y58" i="34"/>
  <c r="Z58" i="34"/>
  <c r="AA58" i="34"/>
  <c r="AB58" i="34"/>
  <c r="AC58" i="34"/>
  <c r="AD58" i="34"/>
  <c r="AE58" i="34"/>
  <c r="Y59" i="34"/>
  <c r="Z59" i="34"/>
  <c r="AA59" i="34"/>
  <c r="AB59" i="34"/>
  <c r="AC59" i="34"/>
  <c r="AD59" i="34"/>
  <c r="AE59" i="34"/>
  <c r="Y60" i="34"/>
  <c r="Z60" i="34"/>
  <c r="AA60" i="34"/>
  <c r="AB60" i="34"/>
  <c r="AC60" i="34"/>
  <c r="AD60" i="34"/>
  <c r="AE60" i="34"/>
  <c r="Y61" i="34"/>
  <c r="Z61" i="34"/>
  <c r="AA61" i="34"/>
  <c r="AB61" i="34"/>
  <c r="AC61" i="34"/>
  <c r="AD61" i="34"/>
  <c r="AE61" i="34"/>
  <c r="Y62" i="34"/>
  <c r="Z62" i="34"/>
  <c r="AA62" i="34"/>
  <c r="AB62" i="34"/>
  <c r="AC62" i="34"/>
  <c r="AD62" i="34"/>
  <c r="AE62" i="34"/>
  <c r="Y63" i="34"/>
  <c r="Z63" i="34"/>
  <c r="AA63" i="34"/>
  <c r="AB63" i="34"/>
  <c r="AC63" i="34"/>
  <c r="AD63" i="34"/>
  <c r="AE63" i="34"/>
  <c r="Y64" i="34"/>
  <c r="Z64" i="34"/>
  <c r="AA64" i="34"/>
  <c r="AB64" i="34"/>
  <c r="AC64" i="34"/>
  <c r="AD64" i="34"/>
  <c r="AE64" i="34"/>
  <c r="Y65" i="34"/>
  <c r="Z65" i="34"/>
  <c r="AA65" i="34"/>
  <c r="AB65" i="34"/>
  <c r="AC65" i="34"/>
  <c r="AD65" i="34"/>
  <c r="AE65" i="34"/>
  <c r="Y66" i="34"/>
  <c r="Z66" i="34"/>
  <c r="AA66" i="34"/>
  <c r="AB66" i="34"/>
  <c r="AC66" i="34"/>
  <c r="AD66" i="34"/>
  <c r="AE66" i="34"/>
  <c r="Y67" i="34"/>
  <c r="Z67" i="34"/>
  <c r="AA67" i="34"/>
  <c r="AB67" i="34"/>
  <c r="AC67" i="34"/>
  <c r="AD67" i="34"/>
  <c r="AE67" i="34"/>
  <c r="Y68" i="34"/>
  <c r="Z68" i="34"/>
  <c r="AA68" i="34"/>
  <c r="AB68" i="34"/>
  <c r="AC68" i="34"/>
  <c r="AD68" i="34"/>
  <c r="AE68" i="34"/>
  <c r="Y69" i="34"/>
  <c r="Z69" i="34"/>
  <c r="AA69" i="34"/>
  <c r="AB69" i="34"/>
  <c r="AC69" i="34"/>
  <c r="AD69" i="34"/>
  <c r="AE69" i="34"/>
  <c r="Y70" i="34"/>
  <c r="Z70" i="34"/>
  <c r="AA70" i="34"/>
  <c r="AB70" i="34"/>
  <c r="AC70" i="34"/>
  <c r="AD70" i="34"/>
  <c r="AE70" i="34"/>
  <c r="Y71" i="34"/>
  <c r="Z71" i="34"/>
  <c r="AA71" i="34"/>
  <c r="AB71" i="34"/>
  <c r="AC71" i="34"/>
  <c r="AD71" i="34"/>
  <c r="AE71" i="34"/>
  <c r="Y72" i="34"/>
  <c r="Z72" i="34"/>
  <c r="AA72" i="34"/>
  <c r="AB72" i="34"/>
  <c r="AC72" i="34"/>
  <c r="AD72" i="34"/>
  <c r="AE72" i="34"/>
  <c r="Y73" i="34"/>
  <c r="Z73" i="34"/>
  <c r="AA73" i="34"/>
  <c r="AB73" i="34"/>
  <c r="AC73" i="34"/>
  <c r="AD73" i="34"/>
  <c r="AE73" i="34"/>
  <c r="Y74" i="34"/>
  <c r="Z74" i="34"/>
  <c r="AA74" i="34"/>
  <c r="AB74" i="34"/>
  <c r="AC74" i="34"/>
  <c r="AD74" i="34"/>
  <c r="AE74" i="34"/>
  <c r="Y75" i="34"/>
  <c r="Z75" i="34"/>
  <c r="AA75" i="34"/>
  <c r="AB75" i="34"/>
  <c r="AC75" i="34"/>
  <c r="AD75" i="34"/>
  <c r="AE75" i="34"/>
  <c r="Y76" i="34"/>
  <c r="Z76" i="34"/>
  <c r="AA76" i="34"/>
  <c r="AB76" i="34"/>
  <c r="AC76" i="34"/>
  <c r="AD76" i="34"/>
  <c r="AE76" i="34"/>
  <c r="Y77" i="34"/>
  <c r="Z77" i="34"/>
  <c r="AA77" i="34"/>
  <c r="AB77" i="34"/>
  <c r="AC77" i="34"/>
  <c r="AD77" i="34"/>
  <c r="AE77" i="34"/>
  <c r="Y78" i="34"/>
  <c r="Z78" i="34"/>
  <c r="AA78" i="34"/>
  <c r="AB78" i="34"/>
  <c r="AC78" i="34"/>
  <c r="AD78" i="34"/>
  <c r="AE78" i="34"/>
  <c r="Y79" i="34"/>
  <c r="Z79" i="34"/>
  <c r="AA79" i="34"/>
  <c r="AB79" i="34"/>
  <c r="AC79" i="34"/>
  <c r="AD79" i="34"/>
  <c r="AE79" i="34"/>
  <c r="Y80" i="34"/>
  <c r="Z80" i="34"/>
  <c r="AA80" i="34"/>
  <c r="AB80" i="34"/>
  <c r="AC80" i="34"/>
  <c r="AD80" i="34"/>
  <c r="AE80" i="34"/>
  <c r="Y81" i="34"/>
  <c r="Z81" i="34"/>
  <c r="AA81" i="34"/>
  <c r="AB81" i="34"/>
  <c r="AC81" i="34"/>
  <c r="AD81" i="34"/>
  <c r="AE81" i="34"/>
  <c r="Y82" i="34"/>
  <c r="Z82" i="34"/>
  <c r="AA82" i="34"/>
  <c r="AB82" i="34"/>
  <c r="AC82" i="34"/>
  <c r="AD82" i="34"/>
  <c r="AE82" i="34"/>
  <c r="Y83" i="34"/>
  <c r="Z83" i="34"/>
  <c r="AA83" i="34"/>
  <c r="AB83" i="34"/>
  <c r="AC83" i="34"/>
  <c r="AD83" i="34"/>
  <c r="AE83" i="34"/>
  <c r="Y84" i="34"/>
  <c r="Z84" i="34"/>
  <c r="AA84" i="34"/>
  <c r="AB84" i="34"/>
  <c r="AC84" i="34"/>
  <c r="AD84" i="34"/>
  <c r="AE84" i="34"/>
  <c r="Y85" i="34"/>
  <c r="Z85" i="34"/>
  <c r="AA85" i="34"/>
  <c r="AB85" i="34"/>
  <c r="AC85" i="34"/>
  <c r="AD85" i="34"/>
  <c r="AE85" i="34"/>
  <c r="Y86" i="34"/>
  <c r="Z86" i="34"/>
  <c r="AA86" i="34"/>
  <c r="AB86" i="34"/>
  <c r="AC86" i="34"/>
  <c r="AD86" i="34"/>
  <c r="AE86" i="34"/>
  <c r="Y87" i="34"/>
  <c r="Z87" i="34"/>
  <c r="AA87" i="34"/>
  <c r="AB87" i="34"/>
  <c r="AC87" i="34"/>
  <c r="AD87" i="34"/>
  <c r="AE87" i="34"/>
  <c r="Y88" i="34"/>
  <c r="Z88" i="34"/>
  <c r="AA88" i="34"/>
  <c r="AB88" i="34"/>
  <c r="AC88" i="34"/>
  <c r="AD88" i="34"/>
  <c r="AE88" i="34"/>
  <c r="Y89" i="34"/>
  <c r="Z89" i="34"/>
  <c r="AA89" i="34"/>
  <c r="AB89" i="34"/>
  <c r="AC89" i="34"/>
  <c r="AD89" i="34"/>
  <c r="AE89" i="34"/>
  <c r="Y90" i="34"/>
  <c r="Z90" i="34"/>
  <c r="AA90" i="34"/>
  <c r="AB90" i="34"/>
  <c r="AC90" i="34"/>
  <c r="AD90" i="34"/>
  <c r="AE90" i="34"/>
  <c r="Y91" i="34"/>
  <c r="Z91" i="34"/>
  <c r="AA91" i="34"/>
  <c r="AB91" i="34"/>
  <c r="AC91" i="34"/>
  <c r="AD91" i="34"/>
  <c r="AE91" i="34"/>
  <c r="Y92" i="34"/>
  <c r="Z92" i="34"/>
  <c r="AA92" i="34"/>
  <c r="AB92" i="34"/>
  <c r="AC92" i="34"/>
  <c r="AD92" i="34"/>
  <c r="AE92" i="34"/>
  <c r="Y93" i="34"/>
  <c r="Z93" i="34"/>
  <c r="AA93" i="34"/>
  <c r="AB93" i="34"/>
  <c r="AC93" i="34"/>
  <c r="AD93" i="34"/>
  <c r="AE93" i="34"/>
  <c r="Y94" i="34"/>
  <c r="Z94" i="34"/>
  <c r="AA94" i="34"/>
  <c r="AB94" i="34"/>
  <c r="AC94" i="34"/>
  <c r="AD94" i="34"/>
  <c r="AE94" i="34"/>
  <c r="Y95" i="34"/>
  <c r="Z95" i="34"/>
  <c r="AA95" i="34"/>
  <c r="AB95" i="34"/>
  <c r="AC95" i="34"/>
  <c r="AD95" i="34"/>
  <c r="AE95" i="34"/>
  <c r="Y96" i="34"/>
  <c r="Z96" i="34"/>
  <c r="AA96" i="34"/>
  <c r="AB96" i="34"/>
  <c r="AC96" i="34"/>
  <c r="AD96" i="34"/>
  <c r="AE96" i="34"/>
  <c r="Y97" i="34"/>
  <c r="Z97" i="34"/>
  <c r="AA97" i="34"/>
  <c r="AB97" i="34"/>
  <c r="AC97" i="34"/>
  <c r="AD97" i="34"/>
  <c r="AE97" i="34"/>
  <c r="Y98" i="34"/>
  <c r="Z98" i="34"/>
  <c r="AA98" i="34"/>
  <c r="AB98" i="34"/>
  <c r="AC98" i="34"/>
  <c r="AD98" i="34"/>
  <c r="AE98" i="34"/>
  <c r="Y99" i="34"/>
  <c r="Z99" i="34"/>
  <c r="AA99" i="34"/>
  <c r="AB99" i="34"/>
  <c r="AC99" i="34"/>
  <c r="AD99" i="34"/>
  <c r="AE99" i="34"/>
  <c r="Y100" i="34"/>
  <c r="Z100" i="34"/>
  <c r="AA100" i="34"/>
  <c r="AB100" i="34"/>
  <c r="AC100" i="34"/>
  <c r="AD100" i="34"/>
  <c r="AE100" i="34"/>
  <c r="Y101" i="34"/>
  <c r="Z101" i="34"/>
  <c r="AA101" i="34"/>
  <c r="AB101" i="34"/>
  <c r="AC101" i="34"/>
  <c r="AD101" i="34"/>
  <c r="AE101" i="34"/>
  <c r="Y102" i="34"/>
  <c r="Z102" i="34"/>
  <c r="AA102" i="34"/>
  <c r="AB102" i="34"/>
  <c r="AC102" i="34"/>
  <c r="AD102" i="34"/>
  <c r="AE102" i="34"/>
  <c r="Y103" i="34"/>
  <c r="Z103" i="34"/>
  <c r="AA103" i="34"/>
  <c r="AB103" i="34"/>
  <c r="AC103" i="34"/>
  <c r="AD103" i="34"/>
  <c r="AE103" i="34"/>
  <c r="Y104" i="34"/>
  <c r="Z104" i="34"/>
  <c r="AA104" i="34"/>
  <c r="AB104" i="34"/>
  <c r="AC104" i="34"/>
  <c r="AD104" i="34"/>
  <c r="AE104" i="34"/>
  <c r="Y105" i="34"/>
  <c r="Z105" i="34"/>
  <c r="AA105" i="34"/>
  <c r="AB105" i="34"/>
  <c r="AC105" i="34"/>
  <c r="AD105" i="34"/>
  <c r="AE105" i="34"/>
  <c r="Y106" i="34"/>
  <c r="Z106" i="34"/>
  <c r="AA106" i="34"/>
  <c r="AB106" i="34"/>
  <c r="AC106" i="34"/>
  <c r="AD106" i="34"/>
  <c r="AE106" i="34"/>
  <c r="Y107" i="34"/>
  <c r="Z107" i="34"/>
  <c r="AA107" i="34"/>
  <c r="AB107" i="34"/>
  <c r="AC107" i="34"/>
  <c r="AD107" i="34"/>
  <c r="AE107" i="34"/>
  <c r="Y108" i="34"/>
  <c r="Z108" i="34"/>
  <c r="AA108" i="34"/>
  <c r="AB108" i="34"/>
  <c r="AC108" i="34"/>
  <c r="AD108" i="34"/>
  <c r="AE108" i="34"/>
  <c r="Y109" i="34"/>
  <c r="Z109" i="34"/>
  <c r="AA109" i="34"/>
  <c r="AB109" i="34"/>
  <c r="AC109" i="34"/>
  <c r="AD109" i="34"/>
  <c r="AE109" i="34"/>
  <c r="X7" i="41"/>
  <c r="Y7" i="41"/>
  <c r="Z7" i="41"/>
  <c r="AA7" i="41"/>
  <c r="AB7" i="41"/>
  <c r="AC7" i="41"/>
  <c r="AD7" i="41"/>
  <c r="X8" i="41"/>
  <c r="Y8" i="41"/>
  <c r="Z8" i="41"/>
  <c r="AA8" i="41"/>
  <c r="AB8" i="41"/>
  <c r="AC8" i="41"/>
  <c r="AD8" i="41"/>
  <c r="X9" i="41"/>
  <c r="Y9" i="41"/>
  <c r="Z9" i="41"/>
  <c r="AA9" i="41"/>
  <c r="AB9" i="41"/>
  <c r="AC9" i="41"/>
  <c r="AD9" i="41"/>
  <c r="X10" i="41"/>
  <c r="Y10" i="41"/>
  <c r="Z10" i="41"/>
  <c r="AA10" i="41"/>
  <c r="AB10" i="41"/>
  <c r="AC10" i="41"/>
  <c r="AD10" i="41"/>
  <c r="X11" i="41"/>
  <c r="Y11" i="41"/>
  <c r="Z11" i="41"/>
  <c r="AA11" i="41"/>
  <c r="AB11" i="41"/>
  <c r="AC11" i="41"/>
  <c r="AD11" i="41"/>
  <c r="X12" i="41"/>
  <c r="Y12" i="41"/>
  <c r="Z12" i="41"/>
  <c r="AA12" i="41"/>
  <c r="AB12" i="41"/>
  <c r="AC12" i="41"/>
  <c r="AD12" i="41"/>
  <c r="X13" i="41"/>
  <c r="Y13" i="41"/>
  <c r="Z13" i="41"/>
  <c r="AA13" i="41"/>
  <c r="AB13" i="41"/>
  <c r="AC13" i="41"/>
  <c r="AD13" i="41"/>
  <c r="X14" i="41"/>
  <c r="Y14" i="41"/>
  <c r="Z14" i="41"/>
  <c r="AA14" i="41"/>
  <c r="AB14" i="41"/>
  <c r="AC14" i="41"/>
  <c r="AD14" i="41"/>
  <c r="X15" i="41"/>
  <c r="Y15" i="41"/>
  <c r="Z15" i="41"/>
  <c r="AA15" i="41"/>
  <c r="AB15" i="41"/>
  <c r="AC15" i="41"/>
  <c r="AD15" i="41"/>
  <c r="X16" i="41"/>
  <c r="Y16" i="41"/>
  <c r="Z16" i="41"/>
  <c r="AA16" i="41"/>
  <c r="AB16" i="41"/>
  <c r="AC16" i="41"/>
  <c r="AD16" i="41"/>
  <c r="X17" i="41"/>
  <c r="Y17" i="41"/>
  <c r="Z17" i="41"/>
  <c r="AA17" i="41"/>
  <c r="AB17" i="41"/>
  <c r="AC17" i="41"/>
  <c r="AD17" i="41"/>
  <c r="X18" i="41"/>
  <c r="Y18" i="41"/>
  <c r="Z18" i="41"/>
  <c r="AA18" i="41"/>
  <c r="AB18" i="41"/>
  <c r="AC18" i="41"/>
  <c r="AD18" i="41"/>
  <c r="X19" i="41"/>
  <c r="Y19" i="41"/>
  <c r="Z19" i="41"/>
  <c r="AA19" i="41"/>
  <c r="AB19" i="41"/>
  <c r="AC19" i="41"/>
  <c r="AD19" i="41"/>
  <c r="X20" i="41"/>
  <c r="Y20" i="41"/>
  <c r="Z20" i="41"/>
  <c r="AA20" i="41"/>
  <c r="AB20" i="41"/>
  <c r="AC20" i="41"/>
  <c r="AD20" i="41"/>
  <c r="X22" i="41"/>
  <c r="Y22" i="41"/>
  <c r="Z22" i="41"/>
  <c r="AA22" i="41"/>
  <c r="AB22" i="41"/>
  <c r="AC22" i="41"/>
  <c r="AD22" i="41"/>
  <c r="X23" i="41"/>
  <c r="Y23" i="41"/>
  <c r="Z23" i="41"/>
  <c r="AA23" i="41"/>
  <c r="AB23" i="41"/>
  <c r="AC23" i="41"/>
  <c r="AD23" i="41"/>
  <c r="X24" i="41"/>
  <c r="Y24" i="41"/>
  <c r="Z24" i="41"/>
  <c r="AA24" i="41"/>
  <c r="AB24" i="41"/>
  <c r="AC24" i="41"/>
  <c r="AD24" i="41"/>
  <c r="X25" i="41"/>
  <c r="Y25" i="41"/>
  <c r="Z25" i="41"/>
  <c r="AA25" i="41"/>
  <c r="AB25" i="41"/>
  <c r="AC25" i="41"/>
  <c r="AD25" i="41"/>
  <c r="X26" i="41"/>
  <c r="Y26" i="41"/>
  <c r="Z26" i="41"/>
  <c r="AA26" i="41"/>
  <c r="AB26" i="41"/>
  <c r="AC26" i="41"/>
  <c r="AD26" i="41"/>
  <c r="X27" i="41"/>
  <c r="Y27" i="41"/>
  <c r="Z27" i="41"/>
  <c r="AA27" i="41"/>
  <c r="AB27" i="41"/>
  <c r="AC27" i="41"/>
  <c r="AD27" i="41"/>
  <c r="AC28" i="41" l="1"/>
  <c r="Y28" i="41"/>
  <c r="Y144" i="36"/>
  <c r="AC144" i="36"/>
  <c r="AC110" i="34"/>
  <c r="AD110" i="34"/>
  <c r="Z110" i="34"/>
  <c r="Z28" i="41"/>
  <c r="AB28" i="41"/>
  <c r="X28" i="41"/>
  <c r="AA28" i="41"/>
  <c r="X23" i="40"/>
  <c r="N16" i="37"/>
  <c r="Q16" i="37"/>
  <c r="AB110" i="34"/>
  <c r="C16" i="33"/>
  <c r="K16" i="33" s="1"/>
  <c r="M16" i="33"/>
  <c r="L16" i="33"/>
  <c r="AD20" i="32"/>
  <c r="Z20" i="32"/>
  <c r="AA16" i="31"/>
  <c r="AB16" i="31"/>
  <c r="X16" i="31"/>
  <c r="AB144" i="36"/>
  <c r="X144" i="36"/>
  <c r="AA144" i="36"/>
  <c r="Y110" i="34"/>
  <c r="W16" i="40"/>
  <c r="W18" i="40"/>
  <c r="W20" i="40"/>
  <c r="W7" i="40"/>
  <c r="L7" i="33"/>
  <c r="M7" i="33"/>
  <c r="N7" i="33"/>
  <c r="L8" i="33"/>
  <c r="M8" i="33"/>
  <c r="N8" i="33"/>
  <c r="L9" i="33"/>
  <c r="M9" i="33"/>
  <c r="N9" i="33"/>
  <c r="L10" i="33"/>
  <c r="M10" i="33"/>
  <c r="N10" i="33"/>
  <c r="L11" i="33"/>
  <c r="M11" i="33"/>
  <c r="N11" i="33"/>
  <c r="L12" i="33"/>
  <c r="M12" i="33"/>
  <c r="N12" i="33"/>
  <c r="L13" i="33"/>
  <c r="M13" i="33"/>
  <c r="N13" i="33"/>
  <c r="M20" i="32"/>
  <c r="X12" i="34"/>
  <c r="X15" i="34"/>
  <c r="X27" i="34"/>
  <c r="X31" i="34"/>
  <c r="X43" i="34"/>
  <c r="X47" i="34"/>
  <c r="X60" i="34"/>
  <c r="X64" i="34"/>
  <c r="X76" i="34"/>
  <c r="X80" i="34"/>
  <c r="X92" i="34"/>
  <c r="X96" i="34"/>
  <c r="X108" i="34"/>
  <c r="X19" i="34"/>
  <c r="X23" i="34"/>
  <c r="X35" i="34"/>
  <c r="X39" i="34"/>
  <c r="X51" i="34"/>
  <c r="X56" i="34"/>
  <c r="X68" i="34"/>
  <c r="X72" i="34"/>
  <c r="X84" i="34"/>
  <c r="X88" i="34"/>
  <c r="X100" i="34"/>
  <c r="X104" i="34"/>
  <c r="W9" i="40"/>
  <c r="W10" i="40"/>
  <c r="W12" i="40"/>
  <c r="W13" i="40"/>
  <c r="W14" i="40"/>
  <c r="W17" i="40"/>
  <c r="W21" i="40"/>
  <c r="C8" i="39"/>
  <c r="C9" i="39"/>
  <c r="C10" i="39"/>
  <c r="C11" i="39"/>
  <c r="C12" i="39"/>
  <c r="C13" i="39"/>
  <c r="C7" i="39"/>
  <c r="C8" i="38"/>
  <c r="C9" i="38"/>
  <c r="C10" i="38"/>
  <c r="C11" i="38"/>
  <c r="C12" i="38"/>
  <c r="C13" i="38"/>
  <c r="C7" i="38"/>
  <c r="C8" i="37"/>
  <c r="C9" i="37"/>
  <c r="C10" i="37"/>
  <c r="C11" i="37"/>
  <c r="C12" i="37"/>
  <c r="C13" i="37"/>
  <c r="C7" i="37"/>
  <c r="W26" i="41" l="1"/>
  <c r="W22" i="41"/>
  <c r="W17" i="41"/>
  <c r="W13" i="41"/>
  <c r="W9" i="41"/>
  <c r="W24" i="41"/>
  <c r="W15" i="41"/>
  <c r="W11" i="41"/>
  <c r="W19" i="41"/>
  <c r="W25" i="41"/>
  <c r="W20" i="41"/>
  <c r="W16" i="41"/>
  <c r="W12" i="41"/>
  <c r="W8" i="41"/>
  <c r="W27" i="41"/>
  <c r="W23" i="41"/>
  <c r="W18" i="41"/>
  <c r="W14" i="41"/>
  <c r="W10" i="41"/>
  <c r="M28" i="41"/>
  <c r="C16" i="39"/>
  <c r="C16" i="37"/>
  <c r="C16" i="38"/>
  <c r="C28" i="41"/>
  <c r="W28" i="41" s="1"/>
  <c r="W7" i="41"/>
  <c r="W8" i="40"/>
  <c r="W19" i="40"/>
  <c r="W15" i="40"/>
  <c r="W11" i="40"/>
  <c r="M144" i="36"/>
  <c r="X11" i="34"/>
  <c r="X8" i="34"/>
  <c r="X109" i="34"/>
  <c r="X105" i="34"/>
  <c r="X101" i="34"/>
  <c r="X97" i="34"/>
  <c r="X93" i="34"/>
  <c r="X89" i="34"/>
  <c r="X85" i="34"/>
  <c r="X81" i="34"/>
  <c r="X77" i="34"/>
  <c r="X73" i="34"/>
  <c r="X69" i="34"/>
  <c r="X65" i="34"/>
  <c r="X61" i="34"/>
  <c r="X57" i="34"/>
  <c r="X52" i="34"/>
  <c r="X48" i="34"/>
  <c r="X44" i="34"/>
  <c r="X40" i="34"/>
  <c r="X36" i="34"/>
  <c r="X32" i="34"/>
  <c r="X28" i="34"/>
  <c r="X24" i="34"/>
  <c r="X20" i="34"/>
  <c r="X16" i="34"/>
  <c r="N110" i="34"/>
  <c r="X10" i="34"/>
  <c r="X107" i="34"/>
  <c r="X103" i="34"/>
  <c r="X99" i="34"/>
  <c r="X95" i="34"/>
  <c r="X91" i="34"/>
  <c r="X87" i="34"/>
  <c r="X83" i="34"/>
  <c r="X79" i="34"/>
  <c r="X75" i="34"/>
  <c r="X71" i="34"/>
  <c r="X67" i="34"/>
  <c r="X63" i="34"/>
  <c r="X59" i="34"/>
  <c r="X55" i="34"/>
  <c r="X50" i="34"/>
  <c r="X46" i="34"/>
  <c r="X42" i="34"/>
  <c r="X38" i="34"/>
  <c r="X34" i="34"/>
  <c r="X30" i="34"/>
  <c r="X26" i="34"/>
  <c r="X22" i="34"/>
  <c r="X18" i="34"/>
  <c r="X14" i="34"/>
  <c r="X9" i="34"/>
  <c r="X7" i="34"/>
  <c r="D110" i="34"/>
  <c r="X106" i="34"/>
  <c r="X102" i="34"/>
  <c r="X98" i="34"/>
  <c r="X94" i="34"/>
  <c r="X90" i="34"/>
  <c r="X86" i="34"/>
  <c r="X82" i="34"/>
  <c r="X78" i="34"/>
  <c r="X74" i="34"/>
  <c r="X70" i="34"/>
  <c r="X66" i="34"/>
  <c r="X62" i="34"/>
  <c r="X58" i="34"/>
  <c r="X54" i="34"/>
  <c r="X49" i="34"/>
  <c r="X45" i="34"/>
  <c r="X41" i="34"/>
  <c r="X37" i="34"/>
  <c r="X33" i="34"/>
  <c r="X29" i="34"/>
  <c r="X25" i="34"/>
  <c r="X21" i="34"/>
  <c r="X17" i="34"/>
  <c r="X13" i="34"/>
  <c r="M16" i="31"/>
  <c r="W15" i="30"/>
  <c r="W16" i="30"/>
  <c r="W17" i="30"/>
  <c r="W18" i="30"/>
  <c r="W19" i="30"/>
  <c r="W20" i="30"/>
  <c r="W21" i="30"/>
  <c r="W22" i="30"/>
  <c r="W23" i="30"/>
  <c r="W24" i="30"/>
  <c r="W25" i="30"/>
  <c r="W26" i="30"/>
  <c r="W28" i="30"/>
  <c r="W29" i="30"/>
  <c r="W30" i="30"/>
  <c r="W32" i="30"/>
  <c r="W34" i="30"/>
  <c r="W8" i="30"/>
  <c r="W9" i="30"/>
  <c r="W10" i="30"/>
  <c r="W11" i="30"/>
  <c r="W12" i="30"/>
  <c r="W13" i="30"/>
  <c r="E33" i="30"/>
  <c r="F33" i="30"/>
  <c r="G33" i="30"/>
  <c r="H33" i="30"/>
  <c r="I33" i="30"/>
  <c r="J33" i="30"/>
  <c r="E31" i="30"/>
  <c r="F31" i="30"/>
  <c r="G31" i="30"/>
  <c r="H31" i="30"/>
  <c r="I31" i="30"/>
  <c r="J31" i="30"/>
  <c r="E27" i="30"/>
  <c r="F27" i="30"/>
  <c r="G27" i="30"/>
  <c r="H27" i="30"/>
  <c r="I27" i="30"/>
  <c r="J27" i="30"/>
  <c r="D27" i="30"/>
  <c r="E14" i="30"/>
  <c r="F14" i="30"/>
  <c r="G14" i="30"/>
  <c r="H14" i="30"/>
  <c r="I14" i="30"/>
  <c r="J14" i="30"/>
  <c r="D14" i="30"/>
  <c r="E7" i="30"/>
  <c r="F7" i="30"/>
  <c r="G7" i="30"/>
  <c r="H7" i="30"/>
  <c r="I7" i="30"/>
  <c r="J7" i="30"/>
  <c r="D7" i="30"/>
  <c r="C8" i="32"/>
  <c r="W8" i="32" s="1"/>
  <c r="C9" i="32"/>
  <c r="W9" i="32" s="1"/>
  <c r="C10" i="32"/>
  <c r="W10" i="32" s="1"/>
  <c r="C11" i="32"/>
  <c r="W11" i="32" s="1"/>
  <c r="C12" i="32"/>
  <c r="W12" i="32" s="1"/>
  <c r="C13" i="32"/>
  <c r="W13" i="32" s="1"/>
  <c r="C14" i="32"/>
  <c r="W14" i="32" s="1"/>
  <c r="C15" i="32"/>
  <c r="W15" i="32" s="1"/>
  <c r="C16" i="32"/>
  <c r="W16" i="32" s="1"/>
  <c r="C17" i="32"/>
  <c r="W17" i="32" s="1"/>
  <c r="C18" i="32"/>
  <c r="W18" i="32" s="1"/>
  <c r="C19" i="32"/>
  <c r="W19" i="32" s="1"/>
  <c r="C7" i="32"/>
  <c r="C9" i="36"/>
  <c r="W9" i="36" s="1"/>
  <c r="C10" i="36"/>
  <c r="W10" i="36" s="1"/>
  <c r="C11" i="36"/>
  <c r="W11" i="36" s="1"/>
  <c r="C12" i="36"/>
  <c r="W12" i="36" s="1"/>
  <c r="C13" i="36"/>
  <c r="W13" i="36" s="1"/>
  <c r="C14" i="36"/>
  <c r="W14" i="36" s="1"/>
  <c r="C15" i="36"/>
  <c r="W15" i="36" s="1"/>
  <c r="C16" i="36"/>
  <c r="W16" i="36" s="1"/>
  <c r="C17" i="36"/>
  <c r="W17" i="36" s="1"/>
  <c r="C18" i="36"/>
  <c r="W18" i="36" s="1"/>
  <c r="C19" i="36"/>
  <c r="W19" i="36" s="1"/>
  <c r="C20" i="36"/>
  <c r="W20" i="36" s="1"/>
  <c r="C21" i="36"/>
  <c r="W21" i="36" s="1"/>
  <c r="C22" i="36"/>
  <c r="W22" i="36" s="1"/>
  <c r="C23" i="36"/>
  <c r="W23" i="36" s="1"/>
  <c r="C24" i="36"/>
  <c r="W24" i="36" s="1"/>
  <c r="C25" i="36"/>
  <c r="W25" i="36" s="1"/>
  <c r="C26" i="36"/>
  <c r="W26" i="36" s="1"/>
  <c r="C27" i="36"/>
  <c r="W27" i="36" s="1"/>
  <c r="C28" i="36"/>
  <c r="W28" i="36" s="1"/>
  <c r="C29" i="36"/>
  <c r="W29" i="36" s="1"/>
  <c r="C30" i="36"/>
  <c r="W30" i="36" s="1"/>
  <c r="C31" i="36"/>
  <c r="W31" i="36" s="1"/>
  <c r="C32" i="36"/>
  <c r="W32" i="36" s="1"/>
  <c r="C33" i="36"/>
  <c r="W33" i="36" s="1"/>
  <c r="C34" i="36"/>
  <c r="W34" i="36" s="1"/>
  <c r="C35" i="36"/>
  <c r="W35" i="36" s="1"/>
  <c r="C36" i="36"/>
  <c r="W36" i="36" s="1"/>
  <c r="C37" i="36"/>
  <c r="W37" i="36" s="1"/>
  <c r="C38" i="36"/>
  <c r="W38" i="36" s="1"/>
  <c r="C39" i="36"/>
  <c r="W39" i="36" s="1"/>
  <c r="C40" i="36"/>
  <c r="W40" i="36" s="1"/>
  <c r="C41" i="36"/>
  <c r="W41" i="36" s="1"/>
  <c r="C42" i="36"/>
  <c r="W42" i="36" s="1"/>
  <c r="C43" i="36"/>
  <c r="W43" i="36" s="1"/>
  <c r="C44" i="36"/>
  <c r="W44" i="36" s="1"/>
  <c r="C45" i="36"/>
  <c r="W45" i="36" s="1"/>
  <c r="C46" i="36"/>
  <c r="W46" i="36" s="1"/>
  <c r="C47" i="36"/>
  <c r="W47" i="36" s="1"/>
  <c r="C48" i="36"/>
  <c r="W48" i="36" s="1"/>
  <c r="C49" i="36"/>
  <c r="W49" i="36" s="1"/>
  <c r="C50" i="36"/>
  <c r="W50" i="36" s="1"/>
  <c r="C51" i="36"/>
  <c r="W51" i="36" s="1"/>
  <c r="C52" i="36"/>
  <c r="W52" i="36" s="1"/>
  <c r="C53" i="36"/>
  <c r="W53" i="36" s="1"/>
  <c r="C54" i="36"/>
  <c r="W54" i="36" s="1"/>
  <c r="C55" i="36"/>
  <c r="W55" i="36" s="1"/>
  <c r="C56" i="36"/>
  <c r="W56" i="36" s="1"/>
  <c r="C57" i="36"/>
  <c r="W57" i="36" s="1"/>
  <c r="C58" i="36"/>
  <c r="W58" i="36" s="1"/>
  <c r="C59" i="36"/>
  <c r="W59" i="36" s="1"/>
  <c r="C60" i="36"/>
  <c r="W60" i="36" s="1"/>
  <c r="C61" i="36"/>
  <c r="W61" i="36" s="1"/>
  <c r="C62" i="36"/>
  <c r="W62" i="36" s="1"/>
  <c r="C63" i="36"/>
  <c r="W63" i="36" s="1"/>
  <c r="C64" i="36"/>
  <c r="W64" i="36" s="1"/>
  <c r="C65" i="36"/>
  <c r="W65" i="36" s="1"/>
  <c r="C66" i="36"/>
  <c r="W66" i="36" s="1"/>
  <c r="C67" i="36"/>
  <c r="W67" i="36" s="1"/>
  <c r="C68" i="36"/>
  <c r="W68" i="36" s="1"/>
  <c r="C69" i="36"/>
  <c r="W69" i="36" s="1"/>
  <c r="C70" i="36"/>
  <c r="W70" i="36" s="1"/>
  <c r="C71" i="36"/>
  <c r="W71" i="36" s="1"/>
  <c r="C72" i="36"/>
  <c r="W72" i="36" s="1"/>
  <c r="C73" i="36"/>
  <c r="W73" i="36" s="1"/>
  <c r="C74" i="36"/>
  <c r="W74" i="36" s="1"/>
  <c r="C75" i="36"/>
  <c r="W75" i="36" s="1"/>
  <c r="C76" i="36"/>
  <c r="W76" i="36" s="1"/>
  <c r="C77" i="36"/>
  <c r="W77" i="36" s="1"/>
  <c r="C78" i="36"/>
  <c r="W78" i="36" s="1"/>
  <c r="C79" i="36"/>
  <c r="W79" i="36" s="1"/>
  <c r="C80" i="36"/>
  <c r="W80" i="36" s="1"/>
  <c r="C81" i="36"/>
  <c r="W81" i="36" s="1"/>
  <c r="C82" i="36"/>
  <c r="W82" i="36" s="1"/>
  <c r="C83" i="36"/>
  <c r="W83" i="36" s="1"/>
  <c r="C84" i="36"/>
  <c r="W84" i="36" s="1"/>
  <c r="C85" i="36"/>
  <c r="W85" i="36" s="1"/>
  <c r="C86" i="36"/>
  <c r="W86" i="36" s="1"/>
  <c r="C87" i="36"/>
  <c r="W87" i="36" s="1"/>
  <c r="C88" i="36"/>
  <c r="W88" i="36" s="1"/>
  <c r="C89" i="36"/>
  <c r="W89" i="36" s="1"/>
  <c r="C90" i="36"/>
  <c r="W90" i="36" s="1"/>
  <c r="C91" i="36"/>
  <c r="W91" i="36" s="1"/>
  <c r="C92" i="36"/>
  <c r="W92" i="36" s="1"/>
  <c r="C93" i="36"/>
  <c r="W93" i="36" s="1"/>
  <c r="C94" i="36"/>
  <c r="W94" i="36" s="1"/>
  <c r="C95" i="36"/>
  <c r="W95" i="36" s="1"/>
  <c r="C96" i="36"/>
  <c r="W96" i="36" s="1"/>
  <c r="C97" i="36"/>
  <c r="W97" i="36" s="1"/>
  <c r="C98" i="36"/>
  <c r="W98" i="36" s="1"/>
  <c r="C99" i="36"/>
  <c r="W99" i="36" s="1"/>
  <c r="C100" i="36"/>
  <c r="W100" i="36" s="1"/>
  <c r="C101" i="36"/>
  <c r="W101" i="36" s="1"/>
  <c r="C102" i="36"/>
  <c r="W102" i="36" s="1"/>
  <c r="C103" i="36"/>
  <c r="W103" i="36" s="1"/>
  <c r="C104" i="36"/>
  <c r="W104" i="36" s="1"/>
  <c r="C105" i="36"/>
  <c r="W105" i="36" s="1"/>
  <c r="C106" i="36"/>
  <c r="W106" i="36" s="1"/>
  <c r="C107" i="36"/>
  <c r="W107" i="36" s="1"/>
  <c r="C108" i="36"/>
  <c r="W108" i="36" s="1"/>
  <c r="C109" i="36"/>
  <c r="W109" i="36" s="1"/>
  <c r="C110" i="36"/>
  <c r="W110" i="36" s="1"/>
  <c r="C111" i="36"/>
  <c r="W111" i="36" s="1"/>
  <c r="C112" i="36"/>
  <c r="W112" i="36" s="1"/>
  <c r="C113" i="36"/>
  <c r="W113" i="36" s="1"/>
  <c r="C114" i="36"/>
  <c r="W114" i="36" s="1"/>
  <c r="C115" i="36"/>
  <c r="W115" i="36" s="1"/>
  <c r="C116" i="36"/>
  <c r="W116" i="36" s="1"/>
  <c r="C117" i="36"/>
  <c r="W117" i="36" s="1"/>
  <c r="C118" i="36"/>
  <c r="W118" i="36" s="1"/>
  <c r="C119" i="36"/>
  <c r="W119" i="36" s="1"/>
  <c r="C120" i="36"/>
  <c r="W120" i="36" s="1"/>
  <c r="C121" i="36"/>
  <c r="W121" i="36" s="1"/>
  <c r="C122" i="36"/>
  <c r="W122" i="36" s="1"/>
  <c r="C123" i="36"/>
  <c r="W123" i="36" s="1"/>
  <c r="C124" i="36"/>
  <c r="W124" i="36" s="1"/>
  <c r="C125" i="36"/>
  <c r="W125" i="36" s="1"/>
  <c r="C126" i="36"/>
  <c r="W126" i="36" s="1"/>
  <c r="C127" i="36"/>
  <c r="W127" i="36" s="1"/>
  <c r="C128" i="36"/>
  <c r="W128" i="36" s="1"/>
  <c r="C129" i="36"/>
  <c r="W129" i="36" s="1"/>
  <c r="C130" i="36"/>
  <c r="W130" i="36" s="1"/>
  <c r="C131" i="36"/>
  <c r="W131" i="36" s="1"/>
  <c r="C132" i="36"/>
  <c r="W132" i="36" s="1"/>
  <c r="C133" i="36"/>
  <c r="W133" i="36" s="1"/>
  <c r="C134" i="36"/>
  <c r="W134" i="36" s="1"/>
  <c r="C135" i="36"/>
  <c r="W135" i="36" s="1"/>
  <c r="C136" i="36"/>
  <c r="W136" i="36" s="1"/>
  <c r="C137" i="36"/>
  <c r="W137" i="36" s="1"/>
  <c r="C138" i="36"/>
  <c r="W138" i="36" s="1"/>
  <c r="C139" i="36"/>
  <c r="W139" i="36" s="1"/>
  <c r="C140" i="36"/>
  <c r="W140" i="36" s="1"/>
  <c r="C141" i="36"/>
  <c r="W141" i="36" s="1"/>
  <c r="C142" i="36"/>
  <c r="W142" i="36" s="1"/>
  <c r="C143" i="36"/>
  <c r="W143" i="36" s="1"/>
  <c r="C8" i="36"/>
  <c r="C8" i="35"/>
  <c r="C9" i="35"/>
  <c r="C10" i="35"/>
  <c r="C11" i="35"/>
  <c r="C12" i="35"/>
  <c r="C13" i="35"/>
  <c r="C7" i="35"/>
  <c r="I7" i="35"/>
  <c r="K8" i="33"/>
  <c r="K9" i="33"/>
  <c r="K10" i="33"/>
  <c r="K11" i="33"/>
  <c r="K12" i="33"/>
  <c r="K13" i="33"/>
  <c r="K7" i="33"/>
  <c r="C8" i="31"/>
  <c r="C9" i="31"/>
  <c r="W9" i="31" s="1"/>
  <c r="C10" i="31"/>
  <c r="W10" i="31" s="1"/>
  <c r="C11" i="31"/>
  <c r="W11" i="31" s="1"/>
  <c r="C12" i="31"/>
  <c r="W12" i="31" s="1"/>
  <c r="C13" i="31"/>
  <c r="W13" i="31" s="1"/>
  <c r="C14" i="31"/>
  <c r="W14" i="31" s="1"/>
  <c r="C15" i="31"/>
  <c r="W15" i="31" s="1"/>
  <c r="C7" i="31"/>
  <c r="W7" i="31" s="1"/>
  <c r="C27" i="30" l="1"/>
  <c r="C14" i="30"/>
  <c r="C7" i="30"/>
  <c r="O7" i="35"/>
  <c r="C16" i="35"/>
  <c r="X110" i="34"/>
  <c r="W23" i="40"/>
  <c r="H35" i="30"/>
  <c r="G35" i="30"/>
  <c r="I35" i="30"/>
  <c r="E35" i="30"/>
  <c r="J35" i="30"/>
  <c r="F35" i="30"/>
  <c r="C144" i="36"/>
  <c r="W144" i="36" s="1"/>
  <c r="W8" i="36"/>
  <c r="W7" i="32"/>
  <c r="C20" i="32"/>
  <c r="W20" i="32" s="1"/>
  <c r="W8" i="31"/>
  <c r="C16" i="31"/>
  <c r="W16" i="31" s="1"/>
  <c r="G8" i="39"/>
  <c r="K8" i="39" s="1"/>
  <c r="G9" i="39"/>
  <c r="K9" i="39" s="1"/>
  <c r="G10" i="39"/>
  <c r="K10" i="39" s="1"/>
  <c r="G11" i="39"/>
  <c r="K11" i="39" s="1"/>
  <c r="G12" i="39"/>
  <c r="K12" i="39" s="1"/>
  <c r="G13" i="39"/>
  <c r="K13" i="39" s="1"/>
  <c r="G14" i="39"/>
  <c r="K14" i="39" s="1"/>
  <c r="G15" i="39"/>
  <c r="K15" i="39" s="1"/>
  <c r="G7" i="39"/>
  <c r="F8" i="38"/>
  <c r="I8" i="38" s="1"/>
  <c r="F9" i="38"/>
  <c r="I9" i="38" s="1"/>
  <c r="F10" i="38"/>
  <c r="I10" i="38" s="1"/>
  <c r="F11" i="38"/>
  <c r="I11" i="38" s="1"/>
  <c r="F12" i="38"/>
  <c r="I12" i="38" s="1"/>
  <c r="F13" i="38"/>
  <c r="I13" i="38" s="1"/>
  <c r="F14" i="38"/>
  <c r="I14" i="38" s="1"/>
  <c r="F15" i="38"/>
  <c r="I15" i="38" s="1"/>
  <c r="F7" i="38"/>
  <c r="H8" i="37"/>
  <c r="M8" i="37" s="1"/>
  <c r="H9" i="37"/>
  <c r="M9" i="37" s="1"/>
  <c r="H10" i="37"/>
  <c r="M10" i="37" s="1"/>
  <c r="H11" i="37"/>
  <c r="M11" i="37" s="1"/>
  <c r="H12" i="37"/>
  <c r="M12" i="37" s="1"/>
  <c r="H13" i="37"/>
  <c r="M13" i="37" s="1"/>
  <c r="H14" i="37"/>
  <c r="M14" i="37" s="1"/>
  <c r="H15" i="37"/>
  <c r="M15" i="37" s="1"/>
  <c r="H7" i="37"/>
  <c r="K7" i="39" l="1"/>
  <c r="K16" i="39"/>
  <c r="H16" i="37"/>
  <c r="M16" i="37" s="1"/>
  <c r="M7" i="37"/>
  <c r="F16" i="38"/>
  <c r="I16" i="38" s="1"/>
  <c r="I7" i="38"/>
  <c r="O33" i="30"/>
  <c r="Y33" i="30" s="1"/>
  <c r="P33" i="30"/>
  <c r="Z33" i="30" s="1"/>
  <c r="Q33" i="30"/>
  <c r="AA33" i="30" s="1"/>
  <c r="R33" i="30"/>
  <c r="AB33" i="30" s="1"/>
  <c r="S33" i="30"/>
  <c r="AC33" i="30" s="1"/>
  <c r="T33" i="30"/>
  <c r="AD33" i="30" s="1"/>
  <c r="U33" i="30"/>
  <c r="AE33" i="30" s="1"/>
  <c r="V33" i="30"/>
  <c r="AF33" i="30" s="1"/>
  <c r="N33" i="30"/>
  <c r="O31" i="30"/>
  <c r="Y31" i="30" s="1"/>
  <c r="P31" i="30"/>
  <c r="Z31" i="30" s="1"/>
  <c r="Q31" i="30"/>
  <c r="AA31" i="30" s="1"/>
  <c r="R31" i="30"/>
  <c r="AB31" i="30" s="1"/>
  <c r="S31" i="30"/>
  <c r="AC31" i="30" s="1"/>
  <c r="T31" i="30"/>
  <c r="AD31" i="30" s="1"/>
  <c r="U31" i="30"/>
  <c r="AE31" i="30" s="1"/>
  <c r="V31" i="30"/>
  <c r="AF31" i="30" s="1"/>
  <c r="N31" i="30"/>
  <c r="O27" i="30"/>
  <c r="Y27" i="30" s="1"/>
  <c r="P27" i="30"/>
  <c r="Z27" i="30" s="1"/>
  <c r="Q27" i="30"/>
  <c r="AA27" i="30" s="1"/>
  <c r="R27" i="30"/>
  <c r="AB27" i="30" s="1"/>
  <c r="S27" i="30"/>
  <c r="AC27" i="30" s="1"/>
  <c r="T27" i="30"/>
  <c r="AD27" i="30" s="1"/>
  <c r="U27" i="30"/>
  <c r="AE27" i="30" s="1"/>
  <c r="V27" i="30"/>
  <c r="AF27" i="30" s="1"/>
  <c r="N27" i="30"/>
  <c r="O14" i="30"/>
  <c r="Y14" i="30" s="1"/>
  <c r="P14" i="30"/>
  <c r="Z14" i="30" s="1"/>
  <c r="Q14" i="30"/>
  <c r="AA14" i="30" s="1"/>
  <c r="R14" i="30"/>
  <c r="AB14" i="30" s="1"/>
  <c r="S14" i="30"/>
  <c r="AC14" i="30" s="1"/>
  <c r="T14" i="30"/>
  <c r="AD14" i="30" s="1"/>
  <c r="U14" i="30"/>
  <c r="AE14" i="30" s="1"/>
  <c r="V14" i="30"/>
  <c r="AF14" i="30" s="1"/>
  <c r="N14" i="30"/>
  <c r="O7" i="30"/>
  <c r="P7" i="30"/>
  <c r="Q7" i="30"/>
  <c r="R7" i="30"/>
  <c r="S7" i="30"/>
  <c r="T7" i="30"/>
  <c r="U7" i="30"/>
  <c r="AE7" i="30" s="1"/>
  <c r="V7" i="30"/>
  <c r="AF7" i="30" s="1"/>
  <c r="N7" i="30"/>
  <c r="I8" i="35"/>
  <c r="I9" i="35"/>
  <c r="O9" i="35" s="1"/>
  <c r="I10" i="35"/>
  <c r="O10" i="35" s="1"/>
  <c r="I11" i="35"/>
  <c r="O11" i="35" s="1"/>
  <c r="I12" i="35"/>
  <c r="O12" i="35" s="1"/>
  <c r="I13" i="35"/>
  <c r="O13" i="35" s="1"/>
  <c r="I14" i="35"/>
  <c r="O14" i="35" s="1"/>
  <c r="I15" i="35"/>
  <c r="O15" i="35" s="1"/>
  <c r="M14" i="30" l="1"/>
  <c r="W14" i="30" s="1"/>
  <c r="M27" i="30"/>
  <c r="W27" i="30" s="1"/>
  <c r="M31" i="30"/>
  <c r="M7" i="30"/>
  <c r="M33" i="30"/>
  <c r="V35" i="30"/>
  <c r="AF35" i="30" s="1"/>
  <c r="U35" i="30"/>
  <c r="AE35" i="30" s="1"/>
  <c r="O8" i="35"/>
  <c r="I16" i="35"/>
  <c r="O16" i="35" s="1"/>
  <c r="T35" i="30"/>
  <c r="AD35" i="30" s="1"/>
  <c r="AD7" i="30"/>
  <c r="S35" i="30"/>
  <c r="AC35" i="30" s="1"/>
  <c r="AC7" i="30"/>
  <c r="O35" i="30"/>
  <c r="Y35" i="30" s="1"/>
  <c r="Y7" i="30"/>
  <c r="N35" i="30"/>
  <c r="X7" i="30"/>
  <c r="R35" i="30"/>
  <c r="AB35" i="30" s="1"/>
  <c r="AB7" i="30"/>
  <c r="X14" i="30"/>
  <c r="X27" i="30"/>
  <c r="P35" i="30"/>
  <c r="Z35" i="30" s="1"/>
  <c r="Z7" i="30"/>
  <c r="Q35" i="30"/>
  <c r="AA35" i="30" s="1"/>
  <c r="AA7" i="30"/>
  <c r="D33" i="30"/>
  <c r="C33" i="30" s="1"/>
  <c r="D31" i="30"/>
  <c r="C31" i="30" s="1"/>
  <c r="X31" i="30" l="1"/>
  <c r="D35" i="30"/>
  <c r="X35" i="30" s="1"/>
  <c r="X33" i="30"/>
  <c r="W33" i="30"/>
  <c r="W31" i="30" l="1"/>
  <c r="C35" i="30"/>
  <c r="W7" i="30" l="1"/>
  <c r="M35" i="30"/>
  <c r="W35" i="30" s="1"/>
</calcChain>
</file>

<file path=xl/sharedStrings.xml><?xml version="1.0" encoding="utf-8"?>
<sst xmlns="http://schemas.openxmlformats.org/spreadsheetml/2006/main" count="761" uniqueCount="360">
  <si>
    <t xml:space="preserve"> </t>
  </si>
  <si>
    <t>São Vicente</t>
  </si>
  <si>
    <t>São Nicolau</t>
  </si>
  <si>
    <t>Boavista</t>
  </si>
  <si>
    <t>Maio</t>
  </si>
  <si>
    <t>Santiago</t>
  </si>
  <si>
    <t>Fogo</t>
  </si>
  <si>
    <t>Brava</t>
  </si>
  <si>
    <t>Entidades Nacionais</t>
  </si>
  <si>
    <t>DESCRIÇÃO</t>
  </si>
  <si>
    <t>Em milhões de  CVE</t>
  </si>
  <si>
    <t>Santo Antão</t>
  </si>
  <si>
    <t>Sal</t>
  </si>
  <si>
    <t>Total</t>
  </si>
  <si>
    <t>Alfândega da Praia</t>
  </si>
  <si>
    <t>Alfândega do Sal</t>
  </si>
  <si>
    <t>Alfândega de Sal Rei</t>
  </si>
  <si>
    <t>D.A. Aeroporto da Praia</t>
  </si>
  <si>
    <t>D.A. São Filipe</t>
  </si>
  <si>
    <t>D.A. Tarrafal de São Nicolau</t>
  </si>
  <si>
    <t>D.A. Aeroporto de São Vicente</t>
  </si>
  <si>
    <t>D.A. Mosteiros</t>
  </si>
  <si>
    <t>D.A. Porto Novo</t>
  </si>
  <si>
    <t>D.A. Furna</t>
  </si>
  <si>
    <t>D.A. Porto Inglês</t>
  </si>
  <si>
    <t>Estância Aduaneira</t>
  </si>
  <si>
    <t>CEDEAO</t>
  </si>
  <si>
    <t xml:space="preserve"> Milho</t>
  </si>
  <si>
    <t xml:space="preserve"> Peixe, crustáceos e moluscos</t>
  </si>
  <si>
    <t xml:space="preserve"> Leite não concentrado</t>
  </si>
  <si>
    <t xml:space="preserve"> Frutas</t>
  </si>
  <si>
    <t xml:space="preserve"> Legumes secos</t>
  </si>
  <si>
    <t xml:space="preserve"> Cebola, alho e outros prod. hortícolas aliáceos</t>
  </si>
  <si>
    <t xml:space="preserve"> Couve, alface, cenoura e nabo</t>
  </si>
  <si>
    <t xml:space="preserve"> Batata comum</t>
  </si>
  <si>
    <t xml:space="preserve"> Café em grão</t>
  </si>
  <si>
    <t xml:space="preserve"> Batata doce</t>
  </si>
  <si>
    <t xml:space="preserve"> Tomates</t>
  </si>
  <si>
    <t xml:space="preserve"> Arroz</t>
  </si>
  <si>
    <t xml:space="preserve"> Alimentos de crianças</t>
  </si>
  <si>
    <t xml:space="preserve"> Massas alimentícias e outros prep. de cereais</t>
  </si>
  <si>
    <t xml:space="preserve"> Carne bovina e suína (exc. em conservas)</t>
  </si>
  <si>
    <t xml:space="preserve"> Carne e miudezas de aves (exc. em conservas)</t>
  </si>
  <si>
    <t xml:space="preserve"> Preparados e conservas, de carne</t>
  </si>
  <si>
    <t xml:space="preserve"> Preparados para sopas e caldos</t>
  </si>
  <si>
    <t xml:space="preserve"> Preparados e conservas, de peixe</t>
  </si>
  <si>
    <t xml:space="preserve"> Leite em pó</t>
  </si>
  <si>
    <t xml:space="preserve"> Leite condensado</t>
  </si>
  <si>
    <t xml:space="preserve"> Queijo</t>
  </si>
  <si>
    <t xml:space="preserve"> Manteiga</t>
  </si>
  <si>
    <t xml:space="preserve"> Yogurtes e outros lacticínios</t>
  </si>
  <si>
    <t xml:space="preserve"> Óleos alimentares</t>
  </si>
  <si>
    <t xml:space="preserve"> Doces e geleias</t>
  </si>
  <si>
    <t xml:space="preserve"> Sumos de frutas</t>
  </si>
  <si>
    <t xml:space="preserve"> Concentrados de tomates</t>
  </si>
  <si>
    <t xml:space="preserve"> Preparados n.e, de legumes</t>
  </si>
  <si>
    <t xml:space="preserve"> Açúcar</t>
  </si>
  <si>
    <t xml:space="preserve"> Café transformado</t>
  </si>
  <si>
    <t xml:space="preserve"> Confeitarias</t>
  </si>
  <si>
    <t xml:space="preserve"> Chocolates</t>
  </si>
  <si>
    <t xml:space="preserve"> Preparados alimentares n.e</t>
  </si>
  <si>
    <t xml:space="preserve"> Cerveja</t>
  </si>
  <si>
    <t xml:space="preserve"> Vinho</t>
  </si>
  <si>
    <t xml:space="preserve"> Whisky</t>
  </si>
  <si>
    <t xml:space="preserve"> Bebidas n.e</t>
  </si>
  <si>
    <t xml:space="preserve"> Automóveis para transporte de pessoas</t>
  </si>
  <si>
    <t xml:space="preserve"> Móveis</t>
  </si>
  <si>
    <t xml:space="preserve"> Tapetes e outros revestimentos, de mat. têxteis</t>
  </si>
  <si>
    <t xml:space="preserve"> Aparelhos terapêuticos</t>
  </si>
  <si>
    <t xml:space="preserve"> Aparelhos electromecânicos de uso doméstico</t>
  </si>
  <si>
    <t xml:space="preserve"> Aparelhos electrotérmicos de uso doméstico</t>
  </si>
  <si>
    <t xml:space="preserve"> Aparelhos de uso doméstico, não eléctricos</t>
  </si>
  <si>
    <t xml:space="preserve"> Candeeiros e lustres eléctricos</t>
  </si>
  <si>
    <t xml:space="preserve"> Rádios</t>
  </si>
  <si>
    <t xml:space="preserve"> Televisores</t>
  </si>
  <si>
    <t xml:space="preserve"> Máquinas de lavar roupa</t>
  </si>
  <si>
    <t xml:space="preserve"> Máquinas de lavar loiça</t>
  </si>
  <si>
    <t xml:space="preserve"> Aparelhos de fotografia e cinematografia</t>
  </si>
  <si>
    <t xml:space="preserve"> Relógios</t>
  </si>
  <si>
    <t xml:space="preserve"> Artefactos de malha confeccionados</t>
  </si>
  <si>
    <t xml:space="preserve"> Vestuários e acessórios (exc. de malha)</t>
  </si>
  <si>
    <t xml:space="preserve"> Artefactos n.e, de tecidos</t>
  </si>
  <si>
    <t xml:space="preserve"> Calçado</t>
  </si>
  <si>
    <t xml:space="preserve"> Artefactos de recreio</t>
  </si>
  <si>
    <t xml:space="preserve"> Joalharia</t>
  </si>
  <si>
    <t xml:space="preserve"> Brinquedos</t>
  </si>
  <si>
    <t xml:space="preserve"> Artigos de vidro para serviço de mesa</t>
  </si>
  <si>
    <t xml:space="preserve"> Cigarros</t>
  </si>
  <si>
    <t xml:space="preserve"> Sabão</t>
  </si>
  <si>
    <t xml:space="preserve"> Detergentes</t>
  </si>
  <si>
    <t xml:space="preserve"> Fósforos</t>
  </si>
  <si>
    <t xml:space="preserve"> Pilhas eléctricas</t>
  </si>
  <si>
    <t xml:space="preserve"> Medicamentos</t>
  </si>
  <si>
    <t xml:space="preserve"> Livros, jornais e revistas</t>
  </si>
  <si>
    <t xml:space="preserve"> Perfumaria e outros cosméticos</t>
  </si>
  <si>
    <t xml:space="preserve"> Material de escrever</t>
  </si>
  <si>
    <t xml:space="preserve"> Trigo em grão</t>
  </si>
  <si>
    <t xml:space="preserve"> Cereais n.e (exc. milho e arroz)</t>
  </si>
  <si>
    <t xml:space="preserve"> Produtos de moagem</t>
  </si>
  <si>
    <t xml:space="preserve"> Leveduras</t>
  </si>
  <si>
    <t xml:space="preserve"> Batata semente</t>
  </si>
  <si>
    <t xml:space="preserve"> Sementes e frutos para sementeira</t>
  </si>
  <si>
    <t xml:space="preserve"> Material para construção</t>
  </si>
  <si>
    <t xml:space="preserve"> Forragens</t>
  </si>
  <si>
    <t xml:space="preserve"> Adubos</t>
  </si>
  <si>
    <t xml:space="preserve"> Resíduos e preparados p/alimentação de animais</t>
  </si>
  <si>
    <t xml:space="preserve"> Tecidos de algodão</t>
  </si>
  <si>
    <t xml:space="preserve"> Tecidos sintéticos</t>
  </si>
  <si>
    <t xml:space="preserve"> Tecidos de malha</t>
  </si>
  <si>
    <t xml:space="preserve"> Tecidos n.e</t>
  </si>
  <si>
    <t xml:space="preserve"> Seda e lã</t>
  </si>
  <si>
    <t xml:space="preserve"> Papel de imprensa</t>
  </si>
  <si>
    <t xml:space="preserve"> Artigos n.e para imprensa</t>
  </si>
  <si>
    <t xml:space="preserve"> Pára-brisas e retrovisores</t>
  </si>
  <si>
    <t xml:space="preserve"> Produtos químicos inorgânicos</t>
  </si>
  <si>
    <t xml:space="preserve"> Produtos químicos orgânicos</t>
  </si>
  <si>
    <t xml:space="preserve"> Cimento</t>
  </si>
  <si>
    <t xml:space="preserve"> Asfalto, betume</t>
  </si>
  <si>
    <t xml:space="preserve"> Ferro, aço</t>
  </si>
  <si>
    <t xml:space="preserve"> Telhas, tijolos</t>
  </si>
  <si>
    <t xml:space="preserve"> Obras de madeira (exc. móveis)</t>
  </si>
  <si>
    <t xml:space="preserve"> Art.cerâmicos e art.higiénicos de ferro ou aço</t>
  </si>
  <si>
    <t xml:space="preserve"> Louça sanitária</t>
  </si>
  <si>
    <t xml:space="preserve"> Vidros</t>
  </si>
  <si>
    <t xml:space="preserve"> Alumínio</t>
  </si>
  <si>
    <t xml:space="preserve"> Madeira e seus derivados</t>
  </si>
  <si>
    <t xml:space="preserve"> Tintas, vernizes</t>
  </si>
  <si>
    <t xml:space="preserve"> Pregos, parafusos</t>
  </si>
  <si>
    <t xml:space="preserve"> Ferragens, guarnições</t>
  </si>
  <si>
    <t xml:space="preserve"> Artefactos diversos para usos eléctricos</t>
  </si>
  <si>
    <t xml:space="preserve"> Plástico e suas obras</t>
  </si>
  <si>
    <t xml:space="preserve"> Papel e suas obras (exc. material de imprensa)</t>
  </si>
  <si>
    <t xml:space="preserve"> Pneus para automóveis</t>
  </si>
  <si>
    <t xml:space="preserve"> Pneus para camiões</t>
  </si>
  <si>
    <t xml:space="preserve"> Câmaras-de-ar</t>
  </si>
  <si>
    <t xml:space="preserve"> Peças para motociclos</t>
  </si>
  <si>
    <t xml:space="preserve"> Peças e acessórios para aviões</t>
  </si>
  <si>
    <t xml:space="preserve"> Máquinas agrícolas</t>
  </si>
  <si>
    <t xml:space="preserve"> Máquinas industriais</t>
  </si>
  <si>
    <t xml:space="preserve"> Congeladores (exc. para usos domésticos)</t>
  </si>
  <si>
    <t xml:space="preserve"> Bombas e geradores</t>
  </si>
  <si>
    <t xml:space="preserve"> Máquinas de transporte</t>
  </si>
  <si>
    <t xml:space="preserve"> Máquinas para construção</t>
  </si>
  <si>
    <t xml:space="preserve"> Instrumentos de telecomunicações</t>
  </si>
  <si>
    <t xml:space="preserve"> Ferramentas manuais</t>
  </si>
  <si>
    <t xml:space="preserve"> Ferramentas n.e</t>
  </si>
  <si>
    <t xml:space="preserve"> Artefactos de escritório</t>
  </si>
  <si>
    <t xml:space="preserve"> Máquinas n.e</t>
  </si>
  <si>
    <t xml:space="preserve"> Máquinas e aparelhos eléctricos</t>
  </si>
  <si>
    <t xml:space="preserve"> Aparelhos de som e de imagem</t>
  </si>
  <si>
    <t xml:space="preserve"> Autocarros</t>
  </si>
  <si>
    <t xml:space="preserve"> Tractores e veículos p/transporte de carga</t>
  </si>
  <si>
    <t xml:space="preserve"> Aviões</t>
  </si>
  <si>
    <t xml:space="preserve"> Barcos</t>
  </si>
  <si>
    <t xml:space="preserve"> Meios de transporte n.e</t>
  </si>
  <si>
    <t xml:space="preserve"> Partes e acessórios para veículos automóveis</t>
  </si>
  <si>
    <t xml:space="preserve"> Motores para meios de transporte</t>
  </si>
  <si>
    <t xml:space="preserve"> Gasolina super</t>
  </si>
  <si>
    <t xml:space="preserve"> Óleos lubrificantes</t>
  </si>
  <si>
    <t xml:space="preserve"> Fuel-oil</t>
  </si>
  <si>
    <t xml:space="preserve"> Gasóleo</t>
  </si>
  <si>
    <t xml:space="preserve"> Gás propano, butano e natural</t>
  </si>
  <si>
    <t xml:space="preserve"> Artigos não incluídos nas rubricas anteriores</t>
  </si>
  <si>
    <t>ARTIGOS DIVERSOS N.E</t>
  </si>
  <si>
    <t>BENS DE CAPITAL</t>
  </si>
  <si>
    <t>BENS DE CONSUMO</t>
  </si>
  <si>
    <t>BENS INTERMÉDIOS</t>
  </si>
  <si>
    <t>Empresas</t>
  </si>
  <si>
    <t>Entidades Internacionais</t>
  </si>
  <si>
    <t>Abastecimento estrangeiro</t>
  </si>
  <si>
    <t>Africa do Sul</t>
  </si>
  <si>
    <t>Alemanha</t>
  </si>
  <si>
    <t>Angola</t>
  </si>
  <si>
    <t>Arabia Saudita</t>
  </si>
  <si>
    <t>Argelia</t>
  </si>
  <si>
    <t>Argentina</t>
  </si>
  <si>
    <t>Australia</t>
  </si>
  <si>
    <t>Austria</t>
  </si>
  <si>
    <t>Bangladesh</t>
  </si>
  <si>
    <t>Belgica</t>
  </si>
  <si>
    <t>Brasil</t>
  </si>
  <si>
    <t>Bulgaria</t>
  </si>
  <si>
    <t>Camaroes</t>
  </si>
  <si>
    <t>Canada</t>
  </si>
  <si>
    <t>Chile</t>
  </si>
  <si>
    <t>China</t>
  </si>
  <si>
    <t>Chipre</t>
  </si>
  <si>
    <t>Colombia</t>
  </si>
  <si>
    <t>Congo (Brazzaville)</t>
  </si>
  <si>
    <t>Costa do Marfim</t>
  </si>
  <si>
    <t>Cuba</t>
  </si>
  <si>
    <t>Dinamarca</t>
  </si>
  <si>
    <t>Egipto</t>
  </si>
  <si>
    <t>Emirados Arabes Unidos</t>
  </si>
  <si>
    <t>Equador</t>
  </si>
  <si>
    <t>Eslovaquia</t>
  </si>
  <si>
    <t>Eslovenia</t>
  </si>
  <si>
    <t>Espanha</t>
  </si>
  <si>
    <t>Estados-Unidos</t>
  </si>
  <si>
    <t>Finlandia</t>
  </si>
  <si>
    <t>Franca</t>
  </si>
  <si>
    <t>Ghana</t>
  </si>
  <si>
    <t>Grecia</t>
  </si>
  <si>
    <t>Guine Equatorial</t>
  </si>
  <si>
    <t>Guine-Bissau</t>
  </si>
  <si>
    <t>Hong-Kong</t>
  </si>
  <si>
    <t>Hungria</t>
  </si>
  <si>
    <t>Indeterminado</t>
  </si>
  <si>
    <t>India</t>
  </si>
  <si>
    <t>Indonesia</t>
  </si>
  <si>
    <t>Irlanda</t>
  </si>
  <si>
    <t>Israel</t>
  </si>
  <si>
    <t>Italia</t>
  </si>
  <si>
    <t>Japao</t>
  </si>
  <si>
    <t>Letonia</t>
  </si>
  <si>
    <t>Libano</t>
  </si>
  <si>
    <t>Lituania</t>
  </si>
  <si>
    <t>Luxemburgo</t>
  </si>
  <si>
    <t>Macau</t>
  </si>
  <si>
    <t>Malasia</t>
  </si>
  <si>
    <t>Malta</t>
  </si>
  <si>
    <t>Marrocos</t>
  </si>
  <si>
    <t>Nigeria</t>
  </si>
  <si>
    <t>Noruega</t>
  </si>
  <si>
    <t>Paises Baixos</t>
  </si>
  <si>
    <t>Paquistao</t>
  </si>
  <si>
    <t>Paraguai</t>
  </si>
  <si>
    <t>Peru</t>
  </si>
  <si>
    <t>Polonia</t>
  </si>
  <si>
    <t>Porto Rico</t>
  </si>
  <si>
    <t>Portugal</t>
  </si>
  <si>
    <t>Qatar</t>
  </si>
  <si>
    <t>Quenia</t>
  </si>
  <si>
    <t>Reino Unido</t>
  </si>
  <si>
    <t>Republica de Coreia</t>
  </si>
  <si>
    <t>Republica Democratica do Congo</t>
  </si>
  <si>
    <t>Republica Tcheca</t>
  </si>
  <si>
    <t>S. Tome e Principe</t>
  </si>
  <si>
    <t>Senegal</t>
  </si>
  <si>
    <t>Singapura</t>
  </si>
  <si>
    <t>Sri Lanka</t>
  </si>
  <si>
    <t>Suecia</t>
  </si>
  <si>
    <t>Suica</t>
  </si>
  <si>
    <t>Tailandia</t>
  </si>
  <si>
    <t>Taiwan (provincia chinesa)</t>
  </si>
  <si>
    <t>Togo</t>
  </si>
  <si>
    <t>Tunisia</t>
  </si>
  <si>
    <t>Turquia</t>
  </si>
  <si>
    <t>Ucrania</t>
  </si>
  <si>
    <t>Uruguai</t>
  </si>
  <si>
    <t>Vietname</t>
  </si>
  <si>
    <t>COMBUSTÍVEL</t>
  </si>
  <si>
    <t xml:space="preserve">   Produtos alimentares transformados</t>
  </si>
  <si>
    <t xml:space="preserve">   Material de transporte</t>
  </si>
  <si>
    <t xml:space="preserve">   Outros bens de consumo duradouro</t>
  </si>
  <si>
    <t xml:space="preserve">   Outros bens de consumo, semi-duradouros</t>
  </si>
  <si>
    <t xml:space="preserve">   Outros bens de consumo, não duradouros</t>
  </si>
  <si>
    <t xml:space="preserve">   Produtos alimentares primários</t>
  </si>
  <si>
    <t xml:space="preserve">   Produtos primários n.e</t>
  </si>
  <si>
    <t xml:space="preserve">   Produtos transformados para agricultura</t>
  </si>
  <si>
    <t xml:space="preserve">   Produtos transformados para indústria alimentares</t>
  </si>
  <si>
    <t xml:space="preserve">   Produtos transformados para confecções e calçado</t>
  </si>
  <si>
    <t xml:space="preserve">   Produtos transformados para indústrias várias</t>
  </si>
  <si>
    <t xml:space="preserve">   Produtos transformados para construção</t>
  </si>
  <si>
    <t xml:space="preserve">   Produtos transformados para carpintaria</t>
  </si>
  <si>
    <t xml:space="preserve">   Material electricos</t>
  </si>
  <si>
    <t xml:space="preserve">   Produtos transformados, n.e</t>
  </si>
  <si>
    <t xml:space="preserve">   Peças e acessórios para material de transporte</t>
  </si>
  <si>
    <t xml:space="preserve">   Máquinas</t>
  </si>
  <si>
    <t xml:space="preserve">   Meios de transporte</t>
  </si>
  <si>
    <t xml:space="preserve">  Motores</t>
  </si>
  <si>
    <t xml:space="preserve">   Combustível</t>
  </si>
  <si>
    <t xml:space="preserve">   Artigos diversos n.e</t>
  </si>
  <si>
    <t>Romenia</t>
  </si>
  <si>
    <t>Gabao</t>
  </si>
  <si>
    <t>Ilhas Turcas e Caicos</t>
  </si>
  <si>
    <t>Islandia</t>
  </si>
  <si>
    <t>JugoslÃ¡via</t>
  </si>
  <si>
    <t>Mexico</t>
  </si>
  <si>
    <t>Reuniao</t>
  </si>
  <si>
    <t>Trindade e Tobago</t>
  </si>
  <si>
    <t>Croacia</t>
  </si>
  <si>
    <t>Guine-Conakry</t>
  </si>
  <si>
    <t>Ilhas Malvinas</t>
  </si>
  <si>
    <t>Republica Popular Democ. da Coreia</t>
  </si>
  <si>
    <t>Mauritania</t>
  </si>
  <si>
    <t>Montenegro</t>
  </si>
  <si>
    <t>Suazilandia</t>
  </si>
  <si>
    <t>Uganda</t>
  </si>
  <si>
    <t>União Europeia</t>
  </si>
  <si>
    <t>Outros</t>
  </si>
  <si>
    <r>
      <rPr>
        <b/>
        <sz val="10"/>
        <color theme="1"/>
        <rFont val="Source Sans Pro"/>
        <family val="2"/>
      </rPr>
      <t>Fonte</t>
    </r>
    <r>
      <rPr>
        <sz val="10"/>
        <color theme="1"/>
        <rFont val="Source Sans Pro"/>
        <family val="2"/>
      </rPr>
      <t>: DGA (SYDONIA) e cálculo da equipa</t>
    </r>
  </si>
  <si>
    <r>
      <rPr>
        <b/>
        <sz val="11"/>
        <color theme="1"/>
        <rFont val="Source Sans Pro"/>
        <family val="2"/>
      </rPr>
      <t>Fonte</t>
    </r>
    <r>
      <rPr>
        <sz val="11"/>
        <color theme="1"/>
        <rFont val="Source Sans Pro"/>
        <family val="2"/>
      </rPr>
      <t>: DGA (SYDONIA) e cálculo da equipa</t>
    </r>
  </si>
  <si>
    <t>D.A. de Assomada</t>
  </si>
  <si>
    <t>FederaÃ§Ã¤o da Russia</t>
  </si>
  <si>
    <t>Albania</t>
  </si>
  <si>
    <t>Polinesia Francesa</t>
  </si>
  <si>
    <t>Territorios britanicos (oc. Indico)</t>
  </si>
  <si>
    <t>A.1 - Importação por grandes categorias económicas, em milhões de CVE</t>
  </si>
  <si>
    <t>ÍNDICE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</si>
  <si>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</si>
  <si>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</si>
  <si>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</si>
  <si>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</si>
  <si>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</si>
  <si>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</si>
  <si>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</si>
  <si>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</si>
  <si>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</si>
  <si>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Mês</t>
  </si>
  <si>
    <t>Variação %</t>
  </si>
  <si>
    <t>2020/2019</t>
  </si>
  <si>
    <t>Janeiro</t>
  </si>
  <si>
    <t>Fevereiro</t>
  </si>
  <si>
    <t>Março</t>
  </si>
  <si>
    <t>Abril</t>
  </si>
  <si>
    <t>Junho</t>
  </si>
  <si>
    <t>Julho</t>
  </si>
  <si>
    <t>Agosto</t>
  </si>
  <si>
    <t>Setembro</t>
  </si>
  <si>
    <t>Alfândega do Mindelo</t>
  </si>
  <si>
    <t>Pessoas Singulares</t>
  </si>
  <si>
    <t>Outras Entidades</t>
  </si>
  <si>
    <t>Produto</t>
  </si>
  <si>
    <t>Em milhões CVE</t>
  </si>
  <si>
    <t>País de destino</t>
  </si>
  <si>
    <t>Afandega da Praia</t>
  </si>
  <si>
    <t>D.A Aroporto da Praia</t>
  </si>
  <si>
    <t>D.A aeroporto de São Vicente</t>
  </si>
  <si>
    <t>Timor Leste</t>
  </si>
  <si>
    <t>Manteiga</t>
  </si>
  <si>
    <t>A.1.1 - Importação por Ilha, em milhões de CVE</t>
  </si>
  <si>
    <t>Antilhas Holandesas</t>
  </si>
  <si>
    <t>Ilhas Virgens Americanas</t>
  </si>
  <si>
    <t>Grandes Categorias Económicas</t>
  </si>
  <si>
    <t xml:space="preserve">País de Origem </t>
  </si>
  <si>
    <t>Cabo</t>
  </si>
  <si>
    <t xml:space="preserve">   Produtos alimentares primários </t>
  </si>
  <si>
    <t xml:space="preserve">   Produtos alimentares transformados </t>
  </si>
  <si>
    <t>A.3 - Importação  por Estância Aduaneira, em milhões de CVE</t>
  </si>
  <si>
    <t>A.5 - Importação  por país de origem, em milhões de CVE</t>
  </si>
  <si>
    <t>A.6 - Importação  por tipologia de NIF, em milhões de CVE</t>
  </si>
  <si>
    <t>A.7 - Importação por produto</t>
  </si>
  <si>
    <t>A.9 - Exportação  por Estância Aduaneira, em milhões de CVE</t>
  </si>
  <si>
    <t>A.10 - Exportação por região económica, em milhões de CVE</t>
  </si>
  <si>
    <t>A.11 - Exportação por país de destino</t>
  </si>
  <si>
    <t>A.12 - Exportação por produto</t>
  </si>
  <si>
    <t>A.8 - Exportação  por Ilha, em milhões de CVE</t>
  </si>
  <si>
    <t>A.4 - Importação por região económica, em milhões de CVE</t>
  </si>
  <si>
    <t>A.1 - Importação por grandes categorias económicas</t>
  </si>
  <si>
    <t>A.2 - Importação  por Ilha</t>
  </si>
  <si>
    <t>A.3 - Importação  por Estância Aduaneira</t>
  </si>
  <si>
    <t>A.4 - Importação  por região económica</t>
  </si>
  <si>
    <t>A.5 - Importação  por país de origem</t>
  </si>
  <si>
    <t>A.6 - Importação por tipologia de NIF</t>
  </si>
  <si>
    <t>A.8 - Exportação  por Ilha</t>
  </si>
  <si>
    <t>A.9 - Exportação  por Estância Aduaneira</t>
  </si>
  <si>
    <t>A.10 - Exportação  por região económica</t>
  </si>
  <si>
    <t xml:space="preserve">BOLETIM  MENSAL DO COMERCIO EXTERNO </t>
  </si>
  <si>
    <t xml:space="preserve">            PERIODO: JANEIRO E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</si>
</sst>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name val="Source Sans Pro"/>
      <family val="2"/>
    </font>
    <font>
      <sz val="11"/>
      <color rgb="FF0070C0"/>
      <name val="Source Sans Pro"/>
      <family val="2"/>
    </font>
    <font>
      <sz val="11"/>
      <color rgb="FFFF0000"/>
      <name val="Source Sans Pro"/>
      <family val="2"/>
    </font>
    <font>
      <b/>
      <sz val="11"/>
      <color theme="0"/>
      <name val="Source Sans Pro"/>
      <family val="2"/>
    </font>
    <font>
      <b/>
      <sz val="11"/>
      <color rgb="FF0070C0"/>
      <name val="Source Sans Pro"/>
      <family val="2"/>
    </font>
    <font>
      <b/>
      <sz val="11"/>
      <color theme="1"/>
      <name val="Calibri"/>
      <family val="2"/>
      <scheme val="minor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Source Sans Pro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7" fillId="0" borderId="0" xfId="0" applyFont="1"/>
    <xf numFmtId="0" fontId="1" fillId="0" borderId="7" xfId="0" applyFont="1" applyBorder="1"/>
    <xf numFmtId="0" fontId="0" fillId="0" borderId="0" xfId="0" applyNumberFormat="1"/>
    <xf numFmtId="0" fontId="1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3" xfId="0" applyFont="1" applyFill="1" applyBorder="1"/>
    <xf numFmtId="0" fontId="6" fillId="2" borderId="16" xfId="0" applyFont="1" applyFill="1" applyBorder="1" applyAlignment="1">
      <alignment horizont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0" xfId="0" applyFont="1" applyFill="1" applyBorder="1" applyProtection="1"/>
    <xf numFmtId="0" fontId="1" fillId="0" borderId="0" xfId="0" applyFont="1" applyAlignment="1">
      <alignment horizontal="right"/>
    </xf>
    <xf numFmtId="0" fontId="8" fillId="0" borderId="0" xfId="0" applyFont="1"/>
    <xf numFmtId="0" fontId="1" fillId="3" borderId="0" xfId="0" applyFont="1" applyFill="1"/>
    <xf numFmtId="0" fontId="9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3" fontId="8" fillId="0" borderId="0" xfId="0" applyNumberFormat="1" applyFont="1"/>
    <xf numFmtId="3" fontId="0" fillId="0" borderId="9" xfId="0" applyNumberFormat="1" applyBorder="1"/>
    <xf numFmtId="3" fontId="2" fillId="0" borderId="9" xfId="0" applyNumberFormat="1" applyFont="1" applyBorder="1"/>
    <xf numFmtId="0" fontId="1" fillId="0" borderId="9" xfId="0" applyFont="1" applyBorder="1"/>
    <xf numFmtId="0" fontId="6" fillId="2" borderId="8" xfId="0" applyFont="1" applyFill="1" applyBorder="1" applyAlignment="1">
      <alignment horizontal="center"/>
    </xf>
    <xf numFmtId="0" fontId="0" fillId="0" borderId="9" xfId="0" applyBorder="1"/>
    <xf numFmtId="0" fontId="1" fillId="0" borderId="1" xfId="0" applyFont="1" applyBorder="1"/>
    <xf numFmtId="0" fontId="6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3" xfId="0" applyFont="1" applyBorder="1"/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/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3" fontId="1" fillId="0" borderId="9" xfId="0" applyNumberFormat="1" applyFont="1" applyBorder="1" applyAlignment="1"/>
    <xf numFmtId="0" fontId="6" fillId="2" borderId="0" xfId="0" applyFont="1" applyFill="1" applyBorder="1" applyAlignment="1">
      <alignment horizontal="left" vertical="center"/>
    </xf>
    <xf numFmtId="3" fontId="0" fillId="0" borderId="0" xfId="0" applyNumberFormat="1" applyFill="1" applyBorder="1"/>
    <xf numFmtId="3" fontId="0" fillId="0" borderId="10" xfId="0" applyNumberForma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1" fillId="0" borderId="10" xfId="0" applyNumberFormat="1" applyFont="1" applyBorder="1" applyAlignment="1"/>
    <xf numFmtId="0" fontId="6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3" xfId="0" applyBorder="1"/>
    <xf numFmtId="164" fontId="1" fillId="0" borderId="9" xfId="1" applyNumberFormat="1" applyFont="1" applyBorder="1"/>
    <xf numFmtId="164" fontId="1" fillId="0" borderId="9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164" fontId="12" fillId="0" borderId="9" xfId="1" applyNumberFormat="1" applyFont="1" applyBorder="1" applyAlignment="1">
      <alignment horizontal="righ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/>
    </xf>
    <xf numFmtId="3" fontId="6" fillId="2" borderId="4" xfId="0" applyNumberFormat="1" applyFont="1" applyFill="1" applyBorder="1"/>
    <xf numFmtId="164" fontId="6" fillId="2" borderId="4" xfId="1" applyNumberFormat="1" applyFont="1" applyFill="1" applyBorder="1" applyAlignment="1">
      <alignment horizontal="right"/>
    </xf>
    <xf numFmtId="164" fontId="2" fillId="4" borderId="10" xfId="1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/>
    <xf numFmtId="164" fontId="6" fillId="2" borderId="4" xfId="1" applyNumberFormat="1" applyFont="1" applyFill="1" applyBorder="1"/>
    <xf numFmtId="0" fontId="1" fillId="0" borderId="19" xfId="0" applyFont="1" applyBorder="1"/>
    <xf numFmtId="3" fontId="2" fillId="4" borderId="10" xfId="0" applyNumberFormat="1" applyFont="1" applyFill="1" applyBorder="1"/>
    <xf numFmtId="3" fontId="8" fillId="4" borderId="10" xfId="0" applyNumberFormat="1" applyFont="1" applyFill="1" applyBorder="1"/>
    <xf numFmtId="0" fontId="6" fillId="2" borderId="29" xfId="0" applyFont="1" applyFill="1" applyBorder="1" applyAlignment="1">
      <alignment horizontal="center"/>
    </xf>
    <xf numFmtId="3" fontId="13" fillId="2" borderId="32" xfId="0" applyNumberFormat="1" applyFont="1" applyFill="1" applyBorder="1"/>
    <xf numFmtId="164" fontId="13" fillId="2" borderId="32" xfId="1" applyNumberFormat="1" applyFont="1" applyFill="1" applyBorder="1"/>
    <xf numFmtId="3" fontId="0" fillId="0" borderId="33" xfId="0" applyNumberFormat="1" applyBorder="1"/>
    <xf numFmtId="164" fontId="8" fillId="0" borderId="10" xfId="1" applyNumberFormat="1" applyFont="1" applyBorder="1"/>
    <xf numFmtId="3" fontId="1" fillId="0" borderId="33" xfId="0" applyNumberFormat="1" applyFont="1" applyBorder="1"/>
    <xf numFmtId="0" fontId="6" fillId="2" borderId="2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64" fontId="6" fillId="2" borderId="32" xfId="1" applyNumberFormat="1" applyFont="1" applyFill="1" applyBorder="1"/>
    <xf numFmtId="3" fontId="6" fillId="2" borderId="32" xfId="0" applyNumberFormat="1" applyFont="1" applyFill="1" applyBorder="1" applyAlignment="1"/>
    <xf numFmtId="3" fontId="1" fillId="0" borderId="33" xfId="0" applyNumberFormat="1" applyFont="1" applyBorder="1" applyAlignment="1"/>
    <xf numFmtId="164" fontId="2" fillId="4" borderId="10" xfId="1" applyNumberFormat="1" applyFont="1" applyFill="1" applyBorder="1"/>
    <xf numFmtId="0" fontId="1" fillId="0" borderId="33" xfId="0" applyFont="1" applyBorder="1" applyAlignment="1">
      <alignment horizontal="right"/>
    </xf>
    <xf numFmtId="0" fontId="6" fillId="2" borderId="37" xfId="0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right"/>
    </xf>
    <xf numFmtId="0" fontId="6" fillId="2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3" fontId="6" fillId="2" borderId="32" xfId="0" applyNumberFormat="1" applyFont="1" applyFill="1" applyBorder="1"/>
    <xf numFmtId="164" fontId="6" fillId="2" borderId="27" xfId="1" applyNumberFormat="1" applyFont="1" applyFill="1" applyBorder="1"/>
    <xf numFmtId="0" fontId="6" fillId="2" borderId="4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0" borderId="41" xfId="0" applyBorder="1"/>
    <xf numFmtId="0" fontId="0" fillId="0" borderId="33" xfId="0" applyBorder="1"/>
    <xf numFmtId="3" fontId="1" fillId="0" borderId="33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right"/>
    </xf>
    <xf numFmtId="3" fontId="14" fillId="2" borderId="4" xfId="0" applyNumberFormat="1" applyFont="1" applyFill="1" applyBorder="1"/>
    <xf numFmtId="0" fontId="13" fillId="2" borderId="39" xfId="0" applyFont="1" applyFill="1" applyBorder="1" applyAlignment="1">
      <alignment horizontal="right"/>
    </xf>
    <xf numFmtId="0" fontId="9" fillId="0" borderId="35" xfId="0" applyFont="1" applyBorder="1"/>
    <xf numFmtId="3" fontId="6" fillId="2" borderId="27" xfId="0" applyNumberFormat="1" applyFont="1" applyFill="1" applyBorder="1"/>
    <xf numFmtId="0" fontId="6" fillId="2" borderId="39" xfId="0" applyFont="1" applyFill="1" applyBorder="1" applyAlignment="1">
      <alignment horizontal="right"/>
    </xf>
    <xf numFmtId="0" fontId="1" fillId="0" borderId="33" xfId="0" applyFont="1" applyFill="1" applyBorder="1" applyProtection="1"/>
    <xf numFmtId="3" fontId="13" fillId="2" borderId="27" xfId="0" applyNumberFormat="1" applyFont="1" applyFill="1" applyBorder="1"/>
    <xf numFmtId="0" fontId="6" fillId="2" borderId="44" xfId="0" applyFont="1" applyFill="1" applyBorder="1" applyAlignment="1">
      <alignment horizontal="right"/>
    </xf>
    <xf numFmtId="0" fontId="1" fillId="0" borderId="33" xfId="0" applyFont="1" applyBorder="1"/>
    <xf numFmtId="0" fontId="1" fillId="0" borderId="45" xfId="0" applyFont="1" applyBorder="1"/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11" fillId="2" borderId="26" xfId="0" applyFont="1" applyFill="1" applyBorder="1"/>
    <xf numFmtId="0" fontId="2" fillId="0" borderId="33" xfId="0" applyFont="1" applyBorder="1"/>
    <xf numFmtId="3" fontId="2" fillId="0" borderId="33" xfId="0" applyNumberFormat="1" applyFont="1" applyBorder="1"/>
    <xf numFmtId="3" fontId="1" fillId="4" borderId="10" xfId="0" applyNumberFormat="1" applyFont="1" applyFill="1" applyBorder="1"/>
    <xf numFmtId="3" fontId="2" fillId="4" borderId="4" xfId="0" applyNumberFormat="1" applyFont="1" applyFill="1" applyBorder="1"/>
    <xf numFmtId="3" fontId="1" fillId="4" borderId="4" xfId="0" applyNumberFormat="1" applyFont="1" applyFill="1" applyBorder="1"/>
    <xf numFmtId="164" fontId="1" fillId="4" borderId="10" xfId="1" applyNumberFormat="1" applyFont="1" applyFill="1" applyBorder="1"/>
    <xf numFmtId="3" fontId="2" fillId="0" borderId="48" xfId="0" applyNumberFormat="1" applyFont="1" applyBorder="1"/>
    <xf numFmtId="3" fontId="0" fillId="0" borderId="48" xfId="0" applyNumberFormat="1" applyBorder="1"/>
    <xf numFmtId="3" fontId="1" fillId="0" borderId="48" xfId="0" applyNumberFormat="1" applyFont="1" applyBorder="1"/>
    <xf numFmtId="164" fontId="6" fillId="2" borderId="49" xfId="1" applyNumberFormat="1" applyFont="1" applyFill="1" applyBorder="1"/>
    <xf numFmtId="3" fontId="8" fillId="4" borderId="4" xfId="0" applyNumberFormat="1" applyFont="1" applyFill="1" applyBorder="1"/>
    <xf numFmtId="164" fontId="8" fillId="4" borderId="10" xfId="1" applyNumberFormat="1" applyFont="1" applyFill="1" applyBorder="1"/>
    <xf numFmtId="3" fontId="15" fillId="2" borderId="25" xfId="0" applyNumberFormat="1" applyFont="1" applyFill="1" applyBorder="1"/>
    <xf numFmtId="3" fontId="11" fillId="2" borderId="25" xfId="0" applyNumberFormat="1" applyFont="1" applyFill="1" applyBorder="1"/>
    <xf numFmtId="3" fontId="11" fillId="2" borderId="26" xfId="0" applyNumberFormat="1" applyFont="1" applyFill="1" applyBorder="1"/>
    <xf numFmtId="3" fontId="11" fillId="2" borderId="4" xfId="0" applyNumberFormat="1" applyFont="1" applyFill="1" applyBorder="1"/>
    <xf numFmtId="3" fontId="11" fillId="2" borderId="10" xfId="0" applyNumberFormat="1" applyFont="1" applyFill="1" applyBorder="1"/>
    <xf numFmtId="3" fontId="11" fillId="2" borderId="34" xfId="0" applyNumberFormat="1" applyFont="1" applyFill="1" applyBorder="1"/>
    <xf numFmtId="164" fontId="11" fillId="2" borderId="25" xfId="1" applyNumberFormat="1" applyFont="1" applyFill="1" applyBorder="1"/>
    <xf numFmtId="164" fontId="11" fillId="2" borderId="26" xfId="1" applyNumberFormat="1" applyFont="1" applyFill="1" applyBorder="1"/>
    <xf numFmtId="164" fontId="11" fillId="2" borderId="4" xfId="1" applyNumberFormat="1" applyFont="1" applyFill="1" applyBorder="1"/>
    <xf numFmtId="164" fontId="11" fillId="2" borderId="24" xfId="1" applyNumberFormat="1" applyFont="1" applyFill="1" applyBorder="1"/>
    <xf numFmtId="3" fontId="15" fillId="2" borderId="26" xfId="0" applyNumberFormat="1" applyFont="1" applyFill="1" applyBorder="1"/>
    <xf numFmtId="3" fontId="15" fillId="2" borderId="4" xfId="0" applyNumberFormat="1" applyFont="1" applyFill="1" applyBorder="1"/>
    <xf numFmtId="164" fontId="11" fillId="2" borderId="25" xfId="1" applyNumberFormat="1" applyFont="1" applyFill="1" applyBorder="1" applyAlignment="1">
      <alignment horizontal="right"/>
    </xf>
    <xf numFmtId="164" fontId="11" fillId="2" borderId="26" xfId="1" applyNumberFormat="1" applyFont="1" applyFill="1" applyBorder="1" applyAlignment="1">
      <alignment horizontal="right"/>
    </xf>
    <xf numFmtId="164" fontId="11" fillId="2" borderId="4" xfId="1" applyNumberFormat="1" applyFont="1" applyFill="1" applyBorder="1" applyAlignment="1">
      <alignment horizontal="right"/>
    </xf>
    <xf numFmtId="164" fontId="11" fillId="2" borderId="10" xfId="1" applyNumberFormat="1" applyFont="1" applyFill="1" applyBorder="1" applyAlignment="1">
      <alignment horizontal="right"/>
    </xf>
    <xf numFmtId="3" fontId="15" fillId="2" borderId="26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25" xfId="0" applyNumberFormat="1" applyFont="1" applyFill="1" applyBorder="1" applyAlignment="1"/>
    <xf numFmtId="164" fontId="11" fillId="2" borderId="10" xfId="1" applyNumberFormat="1" applyFont="1" applyFill="1" applyBorder="1"/>
    <xf numFmtId="164" fontId="11" fillId="2" borderId="24" xfId="1" applyNumberFormat="1" applyFont="1" applyFill="1" applyBorder="1" applyAlignment="1">
      <alignment horizontal="right"/>
    </xf>
    <xf numFmtId="0" fontId="0" fillId="0" borderId="33" xfId="0" applyBorder="1" applyAlignment="1">
      <alignment horizontal="left"/>
    </xf>
    <xf numFmtId="164" fontId="15" fillId="2" borderId="4" xfId="1" applyNumberFormat="1" applyFont="1" applyFill="1" applyBorder="1" applyAlignment="1">
      <alignment horizontal="right"/>
    </xf>
    <xf numFmtId="164" fontId="15" fillId="2" borderId="25" xfId="1" applyNumberFormat="1" applyFont="1" applyFill="1" applyBorder="1" applyAlignment="1">
      <alignment horizontal="right"/>
    </xf>
    <xf numFmtId="164" fontId="15" fillId="2" borderId="24" xfId="1" applyNumberFormat="1" applyFont="1" applyFill="1" applyBorder="1" applyAlignment="1">
      <alignment horizontal="right"/>
    </xf>
    <xf numFmtId="0" fontId="11" fillId="2" borderId="4" xfId="0" applyFont="1" applyFill="1" applyBorder="1"/>
    <xf numFmtId="0" fontId="11" fillId="2" borderId="25" xfId="0" applyFont="1" applyFill="1" applyBorder="1"/>
    <xf numFmtId="164" fontId="11" fillId="2" borderId="5" xfId="1" applyNumberFormat="1" applyFont="1" applyFill="1" applyBorder="1"/>
    <xf numFmtId="0" fontId="0" fillId="0" borderId="9" xfId="0" applyBorder="1" applyAlignment="1">
      <alignment horizontal="left"/>
    </xf>
    <xf numFmtId="164" fontId="15" fillId="2" borderId="25" xfId="1" applyNumberFormat="1" applyFont="1" applyFill="1" applyBorder="1"/>
    <xf numFmtId="164" fontId="15" fillId="2" borderId="26" xfId="1" applyNumberFormat="1" applyFont="1" applyFill="1" applyBorder="1"/>
    <xf numFmtId="164" fontId="15" fillId="2" borderId="4" xfId="1" applyNumberFormat="1" applyFont="1" applyFill="1" applyBorder="1"/>
    <xf numFmtId="164" fontId="1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164" fontId="6" fillId="2" borderId="25" xfId="1" applyNumberFormat="1" applyFont="1" applyFill="1" applyBorder="1"/>
    <xf numFmtId="164" fontId="6" fillId="2" borderId="26" xfId="1" applyNumberFormat="1" applyFont="1" applyFill="1" applyBorder="1"/>
    <xf numFmtId="164" fontId="6" fillId="2" borderId="25" xfId="1" applyNumberFormat="1" applyFont="1" applyFill="1" applyBorder="1" applyAlignment="1">
      <alignment horizontal="right"/>
    </xf>
    <xf numFmtId="164" fontId="6" fillId="2" borderId="24" xfId="1" applyNumberFormat="1" applyFont="1" applyFill="1" applyBorder="1" applyAlignment="1">
      <alignment horizontal="right"/>
    </xf>
    <xf numFmtId="3" fontId="1" fillId="0" borderId="0" xfId="0" applyNumberFormat="1" applyFont="1" applyBorder="1"/>
    <xf numFmtId="164" fontId="1" fillId="0" borderId="0" xfId="1" applyNumberFormat="1" applyFont="1" applyBorder="1"/>
    <xf numFmtId="164" fontId="2" fillId="0" borderId="9" xfId="1" applyNumberFormat="1" applyFont="1" applyBorder="1"/>
    <xf numFmtId="0" fontId="8" fillId="0" borderId="0" xfId="0" applyFont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3" fontId="1" fillId="0" borderId="0" xfId="0" applyNumberFormat="1" applyFont="1"/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showGridLines="0" tabSelected="1" workbookViewId="0"/>
  </sheetViews>
  <sheetFormatPr defaultRowHeight="14.4" x14ac:dyDescent="0.3"/>
  <cols>
    <col min="1" max="1" width="1.77734375" customWidth="1"/>
  </cols>
  <sheetData>
    <row r="2" spans="2:11" x14ac:dyDescent="0.3">
      <c r="B2" s="172" t="s">
        <v>358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2:11" x14ac:dyDescent="0.3">
      <c r="B3" s="172" t="s">
        <v>359</v>
      </c>
      <c r="C3" s="172"/>
      <c r="D3" s="172"/>
      <c r="E3" s="172"/>
      <c r="F3" s="172"/>
      <c r="G3" s="172"/>
      <c r="H3" s="172"/>
      <c r="I3" s="172"/>
      <c r="J3" s="172"/>
    </row>
    <row r="5" spans="2:11" x14ac:dyDescent="0.3">
      <c r="B5" s="3" t="s">
        <v>299</v>
      </c>
    </row>
    <row r="7" spans="2:11" x14ac:dyDescent="0.3">
      <c r="B7" s="2" t="s">
        <v>349</v>
      </c>
      <c r="C7" s="5"/>
      <c r="D7" s="1"/>
      <c r="E7" s="1"/>
      <c r="F7" s="1"/>
      <c r="G7" s="1"/>
      <c r="H7" s="1"/>
      <c r="I7" s="1"/>
      <c r="J7" s="1"/>
      <c r="K7" s="1"/>
    </row>
    <row r="8" spans="2:11" x14ac:dyDescent="0.3">
      <c r="B8" s="2"/>
      <c r="C8" s="5"/>
      <c r="D8" s="1"/>
      <c r="E8" s="1"/>
      <c r="F8" s="1"/>
      <c r="G8" s="1"/>
      <c r="H8" s="1"/>
      <c r="I8" s="1"/>
      <c r="J8" s="1"/>
      <c r="K8" s="1"/>
    </row>
    <row r="9" spans="2:11" x14ac:dyDescent="0.3">
      <c r="B9" s="2" t="s">
        <v>350</v>
      </c>
      <c r="C9" s="2"/>
      <c r="D9" s="2"/>
      <c r="E9" s="2"/>
      <c r="F9" s="2"/>
      <c r="G9" s="2"/>
      <c r="H9" s="2"/>
      <c r="I9" s="2"/>
      <c r="J9" s="1"/>
      <c r="K9" s="1"/>
    </row>
    <row r="10" spans="2:11" x14ac:dyDescent="0.3">
      <c r="B10" s="2"/>
      <c r="C10" s="2"/>
      <c r="D10" s="2"/>
      <c r="E10" s="2"/>
      <c r="F10" s="2"/>
      <c r="G10" s="2"/>
      <c r="H10" s="2"/>
      <c r="I10" s="2"/>
      <c r="J10" s="1"/>
      <c r="K10" s="1"/>
    </row>
    <row r="11" spans="2:11" x14ac:dyDescent="0.3">
      <c r="B11" s="2" t="s">
        <v>351</v>
      </c>
      <c r="C11" s="2"/>
      <c r="D11" s="2"/>
      <c r="E11" s="2"/>
      <c r="F11" s="2"/>
      <c r="G11" s="2"/>
      <c r="H11" s="2"/>
      <c r="I11" s="2"/>
      <c r="J11" s="1"/>
      <c r="K11" s="1"/>
    </row>
    <row r="12" spans="2:11" x14ac:dyDescent="0.3"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2:11" x14ac:dyDescent="0.3">
      <c r="B13" s="2" t="s">
        <v>352</v>
      </c>
      <c r="C13" s="11"/>
      <c r="D13" s="15"/>
      <c r="E13" s="15"/>
      <c r="F13" s="15"/>
      <c r="G13" s="2"/>
      <c r="H13" s="2"/>
      <c r="I13" s="2"/>
      <c r="J13" s="1"/>
      <c r="K13" s="1"/>
    </row>
    <row r="14" spans="2:11" x14ac:dyDescent="0.3">
      <c r="B14" s="2"/>
      <c r="C14" s="11"/>
      <c r="D14" s="15"/>
      <c r="E14" s="15"/>
      <c r="F14" s="15"/>
      <c r="G14" s="2"/>
      <c r="H14" s="2"/>
      <c r="I14" s="2"/>
      <c r="J14" s="1"/>
      <c r="K14" s="1"/>
    </row>
    <row r="15" spans="2:11" x14ac:dyDescent="0.3">
      <c r="B15" s="2" t="s">
        <v>353</v>
      </c>
      <c r="C15" s="11"/>
      <c r="D15" s="15"/>
      <c r="E15" s="2"/>
      <c r="F15" s="2"/>
      <c r="G15" s="2"/>
      <c r="H15" s="2"/>
      <c r="I15" s="2"/>
      <c r="J15" s="1"/>
      <c r="K15" s="1"/>
    </row>
    <row r="16" spans="2:11" x14ac:dyDescent="0.3">
      <c r="B16" s="2"/>
      <c r="C16" s="11"/>
      <c r="D16" s="15"/>
      <c r="E16" s="2"/>
      <c r="F16" s="2"/>
      <c r="G16" s="2"/>
      <c r="H16" s="2"/>
      <c r="I16" s="2"/>
      <c r="J16" s="1"/>
      <c r="K16" s="1"/>
    </row>
    <row r="17" spans="2:11" x14ac:dyDescent="0.3">
      <c r="B17" s="2" t="s">
        <v>354</v>
      </c>
      <c r="C17" s="11"/>
      <c r="D17" s="15"/>
      <c r="E17" s="23"/>
      <c r="F17" s="23"/>
      <c r="G17" s="23"/>
      <c r="H17" s="2"/>
      <c r="I17" s="2"/>
      <c r="J17" s="1"/>
      <c r="K17" s="1"/>
    </row>
    <row r="18" spans="2:11" x14ac:dyDescent="0.3">
      <c r="B18" s="2"/>
      <c r="C18" s="11"/>
      <c r="D18" s="15"/>
      <c r="E18" s="23"/>
      <c r="F18" s="23"/>
      <c r="G18" s="23"/>
      <c r="H18" s="2"/>
      <c r="I18" s="2"/>
      <c r="J18" s="1"/>
      <c r="K18" s="1"/>
    </row>
    <row r="19" spans="2:11" x14ac:dyDescent="0.3">
      <c r="B19" s="2" t="s">
        <v>342</v>
      </c>
      <c r="C19" s="2"/>
      <c r="D19" s="2"/>
      <c r="E19" s="2"/>
      <c r="F19" s="2"/>
      <c r="G19" s="2"/>
      <c r="H19" s="2"/>
      <c r="I19" s="2"/>
      <c r="J19" s="1"/>
      <c r="K19" s="1"/>
    </row>
    <row r="20" spans="2:11" x14ac:dyDescent="0.3">
      <c r="B20" s="2"/>
      <c r="C20" s="2"/>
      <c r="D20" s="2"/>
      <c r="E20" s="2"/>
      <c r="F20" s="2"/>
      <c r="G20" s="2"/>
      <c r="H20" s="2"/>
      <c r="I20" s="2"/>
      <c r="J20" s="1"/>
      <c r="K20" s="1"/>
    </row>
    <row r="21" spans="2:11" x14ac:dyDescent="0.3">
      <c r="B21" s="2" t="s">
        <v>355</v>
      </c>
      <c r="C21" s="2"/>
      <c r="D21" s="2"/>
      <c r="E21" s="2"/>
      <c r="F21" s="2"/>
      <c r="G21" s="2"/>
      <c r="H21" s="2"/>
      <c r="I21" s="2"/>
      <c r="J21" s="1"/>
      <c r="K21" s="1"/>
    </row>
    <row r="22" spans="2:11" x14ac:dyDescent="0.3">
      <c r="B22" s="2"/>
      <c r="C22" s="2"/>
      <c r="D22" s="2"/>
      <c r="E22" s="2"/>
      <c r="F22" s="2"/>
      <c r="G22" s="2"/>
      <c r="H22" s="2"/>
      <c r="I22" s="2"/>
      <c r="J22" s="1"/>
      <c r="K22" s="1"/>
    </row>
    <row r="23" spans="2:11" x14ac:dyDescent="0.3">
      <c r="B23" s="2" t="s">
        <v>356</v>
      </c>
      <c r="C23" s="2"/>
      <c r="D23" s="2"/>
      <c r="E23" s="2"/>
      <c r="F23" s="2"/>
      <c r="G23" s="2"/>
      <c r="H23" s="2"/>
      <c r="I23" s="2"/>
      <c r="J23" s="1"/>
      <c r="K23" s="1"/>
    </row>
    <row r="24" spans="2:11" x14ac:dyDescent="0.3"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2:11" x14ac:dyDescent="0.3">
      <c r="B25" s="2" t="s">
        <v>357</v>
      </c>
      <c r="C25" s="2"/>
      <c r="D25" s="2"/>
      <c r="E25" s="2"/>
      <c r="F25" s="2"/>
      <c r="G25" s="2"/>
      <c r="H25" s="2"/>
      <c r="I25" s="2"/>
      <c r="J25" s="1"/>
      <c r="K25" s="1"/>
    </row>
    <row r="26" spans="2:11" x14ac:dyDescent="0.3">
      <c r="B26" s="2"/>
      <c r="C26" s="2"/>
      <c r="D26" s="2"/>
      <c r="E26" s="2"/>
      <c r="F26" s="2"/>
      <c r="G26" s="2"/>
      <c r="H26" s="2"/>
      <c r="I26" s="2"/>
      <c r="J26" s="1"/>
      <c r="K26" s="1"/>
    </row>
    <row r="27" spans="2:11" x14ac:dyDescent="0.3">
      <c r="B27" s="2" t="s">
        <v>345</v>
      </c>
      <c r="C27" s="2"/>
      <c r="D27" s="2"/>
      <c r="E27" s="2"/>
      <c r="F27" s="2"/>
      <c r="G27" s="2"/>
      <c r="H27" s="2"/>
      <c r="I27" s="2"/>
      <c r="J27" s="1"/>
      <c r="K27" s="1"/>
    </row>
    <row r="28" spans="2:11" x14ac:dyDescent="0.3">
      <c r="B28" s="2"/>
      <c r="C28" s="2"/>
      <c r="D28" s="2"/>
      <c r="E28" s="2"/>
      <c r="F28" s="2"/>
      <c r="G28" s="2"/>
      <c r="H28" s="2"/>
      <c r="I28" s="2"/>
      <c r="J28" s="1"/>
      <c r="K28" s="1"/>
    </row>
    <row r="29" spans="2:11" x14ac:dyDescent="0.3">
      <c r="B29" s="2" t="s">
        <v>346</v>
      </c>
      <c r="C29" s="2"/>
      <c r="D29" s="2"/>
      <c r="E29" s="2"/>
      <c r="F29" s="2"/>
      <c r="G29" s="2"/>
      <c r="H29" s="2"/>
      <c r="I29" s="2"/>
      <c r="J29" s="1"/>
      <c r="K29" s="1"/>
    </row>
    <row r="30" spans="2:11" x14ac:dyDescent="0.3">
      <c r="B30" s="4"/>
      <c r="C30" s="2"/>
      <c r="D30" s="2"/>
      <c r="E30" s="2"/>
      <c r="F30" s="2"/>
      <c r="G30" s="2"/>
      <c r="H30" s="2"/>
      <c r="I30" s="2"/>
    </row>
    <row r="31" spans="2:11" x14ac:dyDescent="0.3">
      <c r="B31" s="4"/>
      <c r="C31" s="2"/>
      <c r="D31" s="2"/>
      <c r="E31" s="2"/>
      <c r="F31" s="2"/>
      <c r="G31" s="2"/>
      <c r="H31" s="2"/>
      <c r="I31" s="2"/>
    </row>
    <row r="32" spans="2:11" x14ac:dyDescent="0.3">
      <c r="B32" s="4"/>
      <c r="C32" s="2"/>
      <c r="D32" s="2"/>
      <c r="E32" s="2"/>
      <c r="F32" s="2"/>
      <c r="G32" s="2"/>
      <c r="H32" s="2"/>
      <c r="I32" s="2"/>
    </row>
    <row r="33" spans="1:11" x14ac:dyDescent="0.3">
      <c r="B33" s="4"/>
      <c r="C33" s="2"/>
      <c r="D33" s="2"/>
      <c r="E33" s="2"/>
      <c r="F33" s="2"/>
      <c r="G33" s="2"/>
      <c r="H33" s="2"/>
      <c r="I33" s="2"/>
    </row>
    <row r="34" spans="1:11" x14ac:dyDescent="0.3">
      <c r="A34" t="s">
        <v>0</v>
      </c>
      <c r="B34" s="4"/>
      <c r="C34" s="2"/>
      <c r="D34" s="2"/>
      <c r="E34" s="2"/>
      <c r="F34" s="2"/>
      <c r="G34" s="2"/>
      <c r="H34" s="2"/>
      <c r="I34" s="2"/>
      <c r="J34" s="22"/>
      <c r="K34" s="22"/>
    </row>
    <row r="35" spans="1:11" x14ac:dyDescent="0.3">
      <c r="B35" s="1"/>
      <c r="C35" s="1"/>
      <c r="D35" s="1"/>
      <c r="E35" s="1"/>
      <c r="F35" s="1"/>
      <c r="G35" s="1"/>
      <c r="H35" s="2"/>
      <c r="I35" s="2"/>
      <c r="J35" s="22"/>
      <c r="K35" s="22"/>
    </row>
    <row r="36" spans="1:11" x14ac:dyDescent="0.3">
      <c r="B36" s="2"/>
      <c r="C36" s="5"/>
      <c r="D36" s="5"/>
      <c r="E36" s="2"/>
      <c r="F36" s="2"/>
      <c r="G36" s="2"/>
      <c r="H36" s="2"/>
      <c r="I36" s="2"/>
      <c r="J36" s="22"/>
      <c r="K36" s="22"/>
    </row>
    <row r="37" spans="1:11" x14ac:dyDescent="0.3">
      <c r="B37" s="1"/>
      <c r="C37" s="1"/>
      <c r="D37" s="1"/>
      <c r="E37" s="1"/>
      <c r="F37" s="2"/>
      <c r="G37" s="2"/>
      <c r="H37" s="2"/>
      <c r="I37" s="2"/>
      <c r="J37" s="22"/>
      <c r="K37" s="22"/>
    </row>
    <row r="38" spans="1:11" x14ac:dyDescent="0.3">
      <c r="B38" s="2"/>
      <c r="C38" s="2"/>
      <c r="D38" s="2"/>
      <c r="E38" s="2"/>
      <c r="F38" s="2"/>
      <c r="G38" s="2"/>
      <c r="H38" s="2"/>
      <c r="I38" s="2"/>
      <c r="J38" s="22"/>
      <c r="K38" s="22"/>
    </row>
    <row r="39" spans="1:11" x14ac:dyDescent="0.3">
      <c r="B39" s="1"/>
      <c r="C39" s="1"/>
      <c r="D39" s="1"/>
      <c r="E39" s="1"/>
      <c r="F39" s="1"/>
      <c r="G39" s="2"/>
      <c r="H39" s="2"/>
      <c r="I39" s="2"/>
      <c r="J39" s="22"/>
      <c r="K39" s="22"/>
    </row>
    <row r="40" spans="1:11" x14ac:dyDescent="0.3">
      <c r="B40" s="4"/>
      <c r="C40" s="2"/>
      <c r="D40" s="2"/>
      <c r="E40" s="2"/>
      <c r="F40" s="2"/>
      <c r="G40" s="4"/>
      <c r="H40" s="2"/>
      <c r="I40" s="2"/>
      <c r="J40" s="22"/>
      <c r="K40" s="22"/>
    </row>
    <row r="41" spans="1:11" x14ac:dyDescent="0.3">
      <c r="B41" s="1"/>
      <c r="C41" s="1"/>
      <c r="D41" s="1"/>
      <c r="E41" s="1"/>
      <c r="F41" s="1"/>
      <c r="G41" s="2"/>
      <c r="H41" s="2"/>
      <c r="I41" s="2"/>
      <c r="J41" s="22"/>
      <c r="K41" s="22"/>
    </row>
    <row r="42" spans="1:11" x14ac:dyDescent="0.3">
      <c r="B42" s="4"/>
      <c r="C42" s="2"/>
      <c r="D42" s="2"/>
      <c r="E42" s="2"/>
      <c r="F42" s="4"/>
      <c r="G42" s="2"/>
      <c r="H42" s="2"/>
      <c r="I42" s="2"/>
      <c r="J42" s="22"/>
      <c r="K42" s="22"/>
    </row>
    <row r="43" spans="1:11" x14ac:dyDescent="0.3">
      <c r="B43" s="2"/>
      <c r="C43" s="2"/>
      <c r="D43" s="2"/>
      <c r="E43" s="2"/>
      <c r="F43" s="2"/>
      <c r="G43" s="2"/>
      <c r="H43" s="2"/>
      <c r="I43" s="2"/>
    </row>
    <row r="44" spans="1:11" x14ac:dyDescent="0.3">
      <c r="B44" s="4"/>
      <c r="G44" s="2"/>
      <c r="H44" s="2"/>
      <c r="I44" s="2"/>
    </row>
    <row r="45" spans="1:11" x14ac:dyDescent="0.3">
      <c r="B45" s="2"/>
      <c r="C45" s="2"/>
      <c r="D45" s="2"/>
      <c r="E45" s="2"/>
      <c r="F45" s="2"/>
      <c r="G45" s="2"/>
      <c r="H45" s="2"/>
      <c r="I45" s="2"/>
    </row>
    <row r="46" spans="1:11" x14ac:dyDescent="0.3">
      <c r="B46" s="2"/>
      <c r="C46" s="5"/>
      <c r="D46" s="5"/>
      <c r="E46" s="5"/>
      <c r="F46" s="2"/>
      <c r="G46" s="4"/>
      <c r="H46" s="2"/>
      <c r="I46" s="2"/>
    </row>
    <row r="47" spans="1:11" x14ac:dyDescent="0.3">
      <c r="B47" s="4"/>
      <c r="C47" s="2"/>
      <c r="D47" s="2"/>
      <c r="E47" s="2"/>
      <c r="F47" s="2"/>
      <c r="G47" s="2"/>
      <c r="H47" s="2"/>
      <c r="I47" s="2"/>
    </row>
    <row r="48" spans="1:11" x14ac:dyDescent="0.3">
      <c r="B48" s="4"/>
      <c r="C48" s="6"/>
      <c r="D48" s="6"/>
      <c r="E48" s="6"/>
      <c r="F48" s="6"/>
      <c r="G48" s="6"/>
      <c r="H48" s="6"/>
      <c r="I48" s="6"/>
    </row>
    <row r="49" spans="2:9" x14ac:dyDescent="0.3">
      <c r="B49" s="4"/>
      <c r="C49" s="4"/>
      <c r="D49" s="4"/>
      <c r="E49" s="4"/>
      <c r="F49" s="4"/>
      <c r="G49" s="4"/>
      <c r="H49" s="4"/>
      <c r="I49" s="4"/>
    </row>
    <row r="50" spans="2:9" x14ac:dyDescent="0.3">
      <c r="B50" s="4"/>
      <c r="C50" s="6"/>
      <c r="D50" s="6"/>
      <c r="E50" s="6"/>
      <c r="F50" s="6"/>
      <c r="G50" s="6"/>
      <c r="H50" s="6"/>
      <c r="I50" s="6"/>
    </row>
    <row r="51" spans="2:9" x14ac:dyDescent="0.3">
      <c r="B51" s="2"/>
      <c r="C51" s="2"/>
      <c r="D51" s="2"/>
      <c r="E51" s="2"/>
      <c r="F51" s="2"/>
      <c r="G51" s="2"/>
      <c r="H51" s="2"/>
      <c r="I51" s="2"/>
    </row>
  </sheetData>
  <mergeCells count="2">
    <mergeCell ref="B2:K2"/>
    <mergeCell ref="B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customWidth="1"/>
    <col min="2" max="2" width="20.77734375" customWidth="1"/>
    <col min="3" max="3" width="15.77734375" customWidth="1"/>
    <col min="4" max="4" width="19" customWidth="1"/>
    <col min="5" max="5" width="20" customWidth="1"/>
    <col min="6" max="6" width="20.77734375" customWidth="1"/>
    <col min="7" max="7" width="27.44140625" customWidth="1"/>
    <col min="8" max="8" width="15.77734375" customWidth="1"/>
    <col min="9" max="9" width="18.44140625" customWidth="1"/>
    <col min="10" max="10" width="20.88671875" customWidth="1"/>
    <col min="11" max="11" width="20.109375" customWidth="1"/>
    <col min="12" max="12" width="26.6640625" customWidth="1"/>
    <col min="13" max="13" width="15.77734375" customWidth="1"/>
    <col min="14" max="14" width="18.21875" customWidth="1"/>
    <col min="15" max="15" width="20.44140625" customWidth="1"/>
    <col min="16" max="16" width="19.77734375" customWidth="1"/>
    <col min="17" max="17" width="27.33203125" customWidth="1"/>
  </cols>
  <sheetData>
    <row r="1" spans="2:17" x14ac:dyDescent="0.3">
      <c r="B1" s="2"/>
      <c r="C1" s="2"/>
      <c r="D1" s="2"/>
      <c r="E1" s="2"/>
      <c r="F1" s="2"/>
    </row>
    <row r="2" spans="2:17" x14ac:dyDescent="0.3">
      <c r="B2" s="3" t="s">
        <v>343</v>
      </c>
      <c r="C2" s="3"/>
      <c r="D2" s="3"/>
      <c r="E2" s="3"/>
      <c r="F2" s="2"/>
    </row>
    <row r="3" spans="2:17" x14ac:dyDescent="0.3">
      <c r="B3" s="3"/>
      <c r="C3" s="3"/>
      <c r="D3" s="3"/>
      <c r="E3" s="3"/>
      <c r="F3" s="2"/>
    </row>
    <row r="4" spans="2:17" x14ac:dyDescent="0.3">
      <c r="B4" s="3"/>
      <c r="C4" s="190" t="s">
        <v>324</v>
      </c>
      <c r="D4" s="190"/>
      <c r="E4" s="190"/>
      <c r="F4" s="190"/>
      <c r="G4" s="191"/>
      <c r="H4" s="177" t="s">
        <v>324</v>
      </c>
      <c r="I4" s="177"/>
      <c r="J4" s="177"/>
      <c r="K4" s="177"/>
      <c r="L4" s="178"/>
      <c r="M4" s="177" t="s">
        <v>310</v>
      </c>
      <c r="N4" s="177"/>
      <c r="O4" s="177"/>
      <c r="P4" s="177"/>
      <c r="Q4" s="180"/>
    </row>
    <row r="5" spans="2:17" x14ac:dyDescent="0.3">
      <c r="B5" s="195" t="s">
        <v>309</v>
      </c>
      <c r="C5" s="177">
        <v>2020</v>
      </c>
      <c r="D5" s="177"/>
      <c r="E5" s="177"/>
      <c r="F5" s="177"/>
      <c r="G5" s="178"/>
      <c r="H5" s="177">
        <v>2019</v>
      </c>
      <c r="I5" s="177"/>
      <c r="J5" s="177"/>
      <c r="K5" s="177"/>
      <c r="L5" s="178"/>
      <c r="M5" s="177" t="s">
        <v>311</v>
      </c>
      <c r="N5" s="177"/>
      <c r="O5" s="177"/>
      <c r="P5" s="177"/>
      <c r="Q5" s="180"/>
    </row>
    <row r="6" spans="2:17" x14ac:dyDescent="0.3">
      <c r="B6" s="196"/>
      <c r="C6" s="66" t="s">
        <v>13</v>
      </c>
      <c r="D6" s="54" t="s">
        <v>326</v>
      </c>
      <c r="E6" s="14" t="s">
        <v>320</v>
      </c>
      <c r="F6" s="55" t="s">
        <v>327</v>
      </c>
      <c r="G6" s="98" t="s">
        <v>328</v>
      </c>
      <c r="H6" s="65" t="s">
        <v>13</v>
      </c>
      <c r="I6" s="36" t="s">
        <v>326</v>
      </c>
      <c r="J6" s="14" t="s">
        <v>320</v>
      </c>
      <c r="K6" s="37" t="s">
        <v>327</v>
      </c>
      <c r="L6" s="99" t="s">
        <v>328</v>
      </c>
      <c r="M6" s="83" t="s">
        <v>13</v>
      </c>
      <c r="N6" s="36" t="s">
        <v>326</v>
      </c>
      <c r="O6" s="14" t="s">
        <v>320</v>
      </c>
      <c r="P6" s="37" t="s">
        <v>327</v>
      </c>
      <c r="Q6" s="36" t="s">
        <v>328</v>
      </c>
    </row>
    <row r="7" spans="2:17" x14ac:dyDescent="0.3">
      <c r="B7" s="103" t="s">
        <v>312</v>
      </c>
      <c r="C7" s="75">
        <f>SUM(D7:G7)</f>
        <v>0</v>
      </c>
      <c r="D7" s="30">
        <v>0</v>
      </c>
      <c r="E7" s="30">
        <v>0</v>
      </c>
      <c r="F7" s="30">
        <v>0</v>
      </c>
      <c r="G7" s="79">
        <v>0</v>
      </c>
      <c r="H7" s="75">
        <f>SUM(I7:L7)</f>
        <v>328.74833599999999</v>
      </c>
      <c r="I7" s="53">
        <v>9.1299999999999997E-4</v>
      </c>
      <c r="J7" s="30">
        <v>315.581388</v>
      </c>
      <c r="K7" s="18">
        <v>3.5284999999999997E-2</v>
      </c>
      <c r="L7" s="79">
        <v>13.130750000000001</v>
      </c>
      <c r="M7" s="129">
        <f>IF(ISERROR(C7/H7-1),"-",(C7/H7-1))</f>
        <v>-1</v>
      </c>
      <c r="N7" s="63">
        <f t="shared" ref="N7:Q16" si="0">IF(ISERROR(D7/I7-1),"-",(D7/I7-1))</f>
        <v>-1</v>
      </c>
      <c r="O7" s="63">
        <f t="shared" si="0"/>
        <v>-1</v>
      </c>
      <c r="P7" s="63">
        <f t="shared" si="0"/>
        <v>-1</v>
      </c>
      <c r="Q7" s="63">
        <f t="shared" si="0"/>
        <v>-1</v>
      </c>
    </row>
    <row r="8" spans="2:17" x14ac:dyDescent="0.3">
      <c r="B8" s="103" t="s">
        <v>313</v>
      </c>
      <c r="C8" s="75">
        <f t="shared" ref="C8:C15" si="1">SUM(D8:G8)</f>
        <v>0</v>
      </c>
      <c r="D8" s="30">
        <v>0</v>
      </c>
      <c r="E8" s="30">
        <v>0</v>
      </c>
      <c r="F8" s="30">
        <v>0</v>
      </c>
      <c r="G8" s="79">
        <v>0</v>
      </c>
      <c r="H8" s="75">
        <f t="shared" ref="H8:H15" si="2">SUM(I8:L8)</f>
        <v>371.976945</v>
      </c>
      <c r="I8" s="53">
        <v>33.095999999999997</v>
      </c>
      <c r="J8" s="30">
        <v>334.69524699999999</v>
      </c>
      <c r="K8" s="18">
        <v>4.411E-3</v>
      </c>
      <c r="L8" s="102">
        <v>4.1812870000000002</v>
      </c>
      <c r="M8" s="129">
        <f t="shared" ref="M8:M16" si="3">IF(ISERROR(C8/H8-1),"-",(C8/H8-1))</f>
        <v>-1</v>
      </c>
      <c r="N8" s="63">
        <f t="shared" si="0"/>
        <v>-1</v>
      </c>
      <c r="O8" s="63">
        <f t="shared" si="0"/>
        <v>-1</v>
      </c>
      <c r="P8" s="63">
        <f t="shared" si="0"/>
        <v>-1</v>
      </c>
      <c r="Q8" s="63">
        <f t="shared" si="0"/>
        <v>-1</v>
      </c>
    </row>
    <row r="9" spans="2:17" x14ac:dyDescent="0.3">
      <c r="B9" s="103" t="s">
        <v>314</v>
      </c>
      <c r="C9" s="75">
        <f t="shared" si="1"/>
        <v>0</v>
      </c>
      <c r="D9" s="30">
        <v>0</v>
      </c>
      <c r="E9" s="30">
        <v>0</v>
      </c>
      <c r="F9" s="30">
        <v>0</v>
      </c>
      <c r="G9" s="79">
        <v>0</v>
      </c>
      <c r="H9" s="75">
        <f t="shared" si="2"/>
        <v>336.041878</v>
      </c>
      <c r="I9" s="53">
        <v>1.3537999999999999</v>
      </c>
      <c r="J9" s="30">
        <v>322.60997300000002</v>
      </c>
      <c r="K9" s="18">
        <v>0</v>
      </c>
      <c r="L9" s="79">
        <v>12.078105000000001</v>
      </c>
      <c r="M9" s="129">
        <f t="shared" si="3"/>
        <v>-1</v>
      </c>
      <c r="N9" s="63">
        <f t="shared" si="0"/>
        <v>-1</v>
      </c>
      <c r="O9" s="63">
        <f t="shared" si="0"/>
        <v>-1</v>
      </c>
      <c r="P9" s="63" t="str">
        <f t="shared" si="0"/>
        <v>-</v>
      </c>
      <c r="Q9" s="63">
        <f t="shared" si="0"/>
        <v>-1</v>
      </c>
    </row>
    <row r="10" spans="2:17" x14ac:dyDescent="0.3">
      <c r="B10" s="103" t="s">
        <v>315</v>
      </c>
      <c r="C10" s="75">
        <f t="shared" si="1"/>
        <v>0</v>
      </c>
      <c r="D10" s="30">
        <v>0</v>
      </c>
      <c r="E10" s="30">
        <v>0</v>
      </c>
      <c r="F10" s="30">
        <v>0</v>
      </c>
      <c r="G10" s="79">
        <v>0</v>
      </c>
      <c r="H10" s="75">
        <f t="shared" si="2"/>
        <v>634.91776500000003</v>
      </c>
      <c r="I10" s="53">
        <v>0</v>
      </c>
      <c r="J10" s="30">
        <v>607.37284199999999</v>
      </c>
      <c r="K10" s="18">
        <v>0</v>
      </c>
      <c r="L10" s="102">
        <v>27.544923000000001</v>
      </c>
      <c r="M10" s="129">
        <f t="shared" si="3"/>
        <v>-1</v>
      </c>
      <c r="N10" s="63" t="str">
        <f t="shared" si="0"/>
        <v>-</v>
      </c>
      <c r="O10" s="63">
        <f t="shared" si="0"/>
        <v>-1</v>
      </c>
      <c r="P10" s="63" t="str">
        <f t="shared" si="0"/>
        <v>-</v>
      </c>
      <c r="Q10" s="63">
        <f t="shared" si="0"/>
        <v>-1</v>
      </c>
    </row>
    <row r="11" spans="2:17" x14ac:dyDescent="0.3">
      <c r="B11" s="103" t="s">
        <v>4</v>
      </c>
      <c r="C11" s="75">
        <f t="shared" si="1"/>
        <v>0</v>
      </c>
      <c r="D11" s="30">
        <v>0</v>
      </c>
      <c r="E11" s="30">
        <v>0</v>
      </c>
      <c r="F11" s="30">
        <v>0</v>
      </c>
      <c r="G11" s="79">
        <v>0</v>
      </c>
      <c r="H11" s="75">
        <f t="shared" si="2"/>
        <v>101.32460300000001</v>
      </c>
      <c r="I11" s="53">
        <v>9.9354270000000007</v>
      </c>
      <c r="J11" s="30">
        <v>89.117326000000006</v>
      </c>
      <c r="K11" s="18">
        <v>0</v>
      </c>
      <c r="L11" s="79">
        <v>2.2718500000000001</v>
      </c>
      <c r="M11" s="129">
        <f t="shared" si="3"/>
        <v>-1</v>
      </c>
      <c r="N11" s="63">
        <f t="shared" si="0"/>
        <v>-1</v>
      </c>
      <c r="O11" s="63">
        <f t="shared" si="0"/>
        <v>-1</v>
      </c>
      <c r="P11" s="63" t="str">
        <f t="shared" si="0"/>
        <v>-</v>
      </c>
      <c r="Q11" s="63">
        <f t="shared" si="0"/>
        <v>-1</v>
      </c>
    </row>
    <row r="12" spans="2:17" x14ac:dyDescent="0.3">
      <c r="B12" s="103" t="s">
        <v>316</v>
      </c>
      <c r="C12" s="75">
        <f t="shared" si="1"/>
        <v>391.729285</v>
      </c>
      <c r="D12" s="30">
        <v>13.253119999999999</v>
      </c>
      <c r="E12" s="30">
        <v>378.47616499999998</v>
      </c>
      <c r="F12" s="30">
        <v>0</v>
      </c>
      <c r="G12" s="79">
        <v>0</v>
      </c>
      <c r="H12" s="75">
        <f t="shared" si="2"/>
        <v>606.11319200000003</v>
      </c>
      <c r="I12" s="53">
        <v>0</v>
      </c>
      <c r="J12" s="30">
        <v>601.53035</v>
      </c>
      <c r="K12" s="18">
        <v>0</v>
      </c>
      <c r="L12" s="102">
        <v>4.5828420000000003</v>
      </c>
      <c r="M12" s="129">
        <f t="shared" si="3"/>
        <v>-0.35370275689363317</v>
      </c>
      <c r="N12" s="63" t="str">
        <f t="shared" si="0"/>
        <v>-</v>
      </c>
      <c r="O12" s="63">
        <f t="shared" si="0"/>
        <v>-0.37081119015856812</v>
      </c>
      <c r="P12" s="63" t="str">
        <f t="shared" si="0"/>
        <v>-</v>
      </c>
      <c r="Q12" s="63">
        <f t="shared" si="0"/>
        <v>-1</v>
      </c>
    </row>
    <row r="13" spans="2:17" x14ac:dyDescent="0.3">
      <c r="B13" s="103" t="s">
        <v>317</v>
      </c>
      <c r="C13" s="75">
        <f t="shared" si="1"/>
        <v>0</v>
      </c>
      <c r="D13" s="30">
        <v>0</v>
      </c>
      <c r="E13" s="30">
        <v>0</v>
      </c>
      <c r="F13" s="30">
        <v>0</v>
      </c>
      <c r="G13" s="79">
        <v>0</v>
      </c>
      <c r="H13" s="75">
        <f t="shared" si="2"/>
        <v>656.53238599999997</v>
      </c>
      <c r="I13" s="53">
        <v>2.483168</v>
      </c>
      <c r="J13" s="30">
        <v>642.33077200000002</v>
      </c>
      <c r="K13" s="18">
        <v>5.0000000000000001E-3</v>
      </c>
      <c r="L13" s="79">
        <v>11.713445999999999</v>
      </c>
      <c r="M13" s="129">
        <f t="shared" si="3"/>
        <v>-1</v>
      </c>
      <c r="N13" s="63">
        <f t="shared" si="0"/>
        <v>-1</v>
      </c>
      <c r="O13" s="63">
        <f t="shared" si="0"/>
        <v>-1</v>
      </c>
      <c r="P13" s="63">
        <f t="shared" si="0"/>
        <v>-1</v>
      </c>
      <c r="Q13" s="63">
        <f t="shared" si="0"/>
        <v>-1</v>
      </c>
    </row>
    <row r="14" spans="2:17" x14ac:dyDescent="0.3">
      <c r="B14" s="103" t="s">
        <v>318</v>
      </c>
      <c r="C14" s="75">
        <f t="shared" si="1"/>
        <v>324.20975900000002</v>
      </c>
      <c r="D14" s="30">
        <v>2.1879659999999999</v>
      </c>
      <c r="E14" s="30">
        <v>322.021793</v>
      </c>
      <c r="F14" s="59">
        <v>0</v>
      </c>
      <c r="G14" s="100">
        <v>0</v>
      </c>
      <c r="H14" s="75">
        <f t="shared" si="2"/>
        <v>544.04677600000002</v>
      </c>
      <c r="I14" s="53">
        <v>4.4105999999999999E-2</v>
      </c>
      <c r="J14" s="30">
        <v>533.78980999999999</v>
      </c>
      <c r="K14" s="18">
        <v>0</v>
      </c>
      <c r="L14" s="102">
        <v>10.212859999999999</v>
      </c>
      <c r="M14" s="129">
        <f>IF(ISERROR(C14/H14-1),"-",(C14/H14-1))</f>
        <v>-0.40407741888723181</v>
      </c>
      <c r="N14" s="63">
        <f t="shared" ref="N14:N15" si="4">IF(ISERROR(D14/I14-1),"-",(D14/I14-1))</f>
        <v>48.606992245952931</v>
      </c>
      <c r="O14" s="63">
        <f t="shared" ref="O14:O15" si="5">IF(ISERROR(E14/J14-1),"-",(E14/J14-1))</f>
        <v>-0.39672547701875382</v>
      </c>
      <c r="P14" s="63" t="str">
        <f t="shared" ref="P14:P15" si="6">IF(ISERROR(F14/K14-1),"-",(F14/K14-1))</f>
        <v>-</v>
      </c>
      <c r="Q14" s="63">
        <f t="shared" ref="Q14:Q15" si="7">IF(ISERROR(G14/L14-1),"-",(G14/L14-1))</f>
        <v>-1</v>
      </c>
    </row>
    <row r="15" spans="2:17" x14ac:dyDescent="0.3">
      <c r="B15" s="103" t="s">
        <v>319</v>
      </c>
      <c r="C15" s="128">
        <f t="shared" si="1"/>
        <v>355.41642400000001</v>
      </c>
      <c r="D15" s="30">
        <v>14.991174000000001</v>
      </c>
      <c r="E15" s="30">
        <v>340.42525000000001</v>
      </c>
      <c r="F15" s="34">
        <v>0</v>
      </c>
      <c r="G15" s="101">
        <v>0</v>
      </c>
      <c r="H15" s="75">
        <f t="shared" si="2"/>
        <v>541.57390900000007</v>
      </c>
      <c r="I15" s="53">
        <v>3.5020000000000003E-2</v>
      </c>
      <c r="J15" s="30">
        <v>528.87350400000003</v>
      </c>
      <c r="K15" s="18">
        <v>0</v>
      </c>
      <c r="L15" s="79">
        <v>12.665385000000001</v>
      </c>
      <c r="M15" s="129">
        <f t="shared" si="3"/>
        <v>-0.34373421966308215</v>
      </c>
      <c r="N15" s="63">
        <f t="shared" si="4"/>
        <v>427.07464306110791</v>
      </c>
      <c r="O15" s="63">
        <f t="shared" si="5"/>
        <v>-0.3563200889715965</v>
      </c>
      <c r="P15" s="63" t="str">
        <f t="shared" si="6"/>
        <v>-</v>
      </c>
      <c r="Q15" s="63">
        <f t="shared" si="7"/>
        <v>-1</v>
      </c>
    </row>
    <row r="16" spans="2:17" x14ac:dyDescent="0.3">
      <c r="B16" s="105" t="s">
        <v>13</v>
      </c>
      <c r="C16" s="104">
        <f t="shared" ref="C16:H16" si="8">SUM(C7:C15)</f>
        <v>1071.355468</v>
      </c>
      <c r="D16" s="130">
        <f t="shared" si="8"/>
        <v>30.432259999999999</v>
      </c>
      <c r="E16" s="140">
        <f t="shared" si="8"/>
        <v>1040.9232079999999</v>
      </c>
      <c r="F16" s="141">
        <f t="shared" si="8"/>
        <v>0</v>
      </c>
      <c r="G16" s="130">
        <f t="shared" si="8"/>
        <v>0</v>
      </c>
      <c r="H16" s="77">
        <f t="shared" si="8"/>
        <v>4121.2757899999997</v>
      </c>
      <c r="I16" s="130">
        <f t="shared" ref="I16:L16" si="9">SUM(I7:I13)</f>
        <v>46.869307999999997</v>
      </c>
      <c r="J16" s="140">
        <f t="shared" si="9"/>
        <v>2913.2378980000003</v>
      </c>
      <c r="K16" s="141">
        <f t="shared" si="9"/>
        <v>4.4695999999999993E-2</v>
      </c>
      <c r="L16" s="130">
        <f t="shared" si="9"/>
        <v>75.503202999999999</v>
      </c>
      <c r="M16" s="78">
        <f t="shared" si="3"/>
        <v>-0.74004276282611992</v>
      </c>
      <c r="N16" s="152">
        <f t="shared" si="0"/>
        <v>-0.35069960921974774</v>
      </c>
      <c r="O16" s="153">
        <f t="shared" si="0"/>
        <v>-0.64269199960819678</v>
      </c>
      <c r="P16" s="153">
        <f t="shared" si="0"/>
        <v>-1</v>
      </c>
      <c r="Q16" s="154">
        <f t="shared" si="0"/>
        <v>-1</v>
      </c>
    </row>
    <row r="17" spans="2:5" x14ac:dyDescent="0.3">
      <c r="B17" s="106" t="s">
        <v>291</v>
      </c>
      <c r="C17" s="44"/>
      <c r="D17" s="163"/>
      <c r="E17" s="52"/>
    </row>
    <row r="18" spans="2:5" x14ac:dyDescent="0.3">
      <c r="D18" s="164"/>
    </row>
    <row r="19" spans="2:5" x14ac:dyDescent="0.3">
      <c r="D19" s="27"/>
    </row>
    <row r="20" spans="2:5" x14ac:dyDescent="0.3">
      <c r="C20" s="27"/>
      <c r="E20" s="27"/>
    </row>
    <row r="21" spans="2:5" x14ac:dyDescent="0.3">
      <c r="C21" s="27"/>
      <c r="E21" s="27"/>
    </row>
  </sheetData>
  <mergeCells count="7">
    <mergeCell ref="M4:Q4"/>
    <mergeCell ref="M5:Q5"/>
    <mergeCell ref="B5:B6"/>
    <mergeCell ref="H4:L4"/>
    <mergeCell ref="H5:L5"/>
    <mergeCell ref="C4:G4"/>
    <mergeCell ref="C5:G5"/>
  </mergeCells>
  <pageMargins left="0.7" right="0.7" top="0.75" bottom="0.75" header="0.3" footer="0.3"/>
  <pageSetup paperSize="9" orientation="portrait" r:id="rId1"/>
  <ignoredErrors>
    <ignoredError sqref="I16:L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20.77734375" style="2" customWidth="1"/>
    <col min="3" max="14" width="15.77734375" style="2" customWidth="1"/>
    <col min="15" max="16384" width="8.88671875" style="2"/>
  </cols>
  <sheetData>
    <row r="2" spans="2:15" x14ac:dyDescent="0.3">
      <c r="B2" s="3" t="s">
        <v>344</v>
      </c>
      <c r="C2" s="3"/>
    </row>
    <row r="4" spans="2:15" x14ac:dyDescent="0.3">
      <c r="B4" s="3"/>
      <c r="C4" s="183" t="s">
        <v>10</v>
      </c>
      <c r="D4" s="183"/>
      <c r="E4" s="183"/>
      <c r="F4" s="184"/>
      <c r="G4" s="177" t="s">
        <v>10</v>
      </c>
      <c r="H4" s="177"/>
      <c r="I4" s="177"/>
      <c r="J4" s="178"/>
      <c r="K4" s="192" t="s">
        <v>310</v>
      </c>
      <c r="L4" s="177"/>
      <c r="M4" s="177"/>
      <c r="N4" s="180"/>
    </row>
    <row r="5" spans="2:15" x14ac:dyDescent="0.3">
      <c r="B5" s="195" t="s">
        <v>309</v>
      </c>
      <c r="C5" s="194">
        <v>2020</v>
      </c>
      <c r="D5" s="194"/>
      <c r="E5" s="194"/>
      <c r="F5" s="197"/>
      <c r="G5" s="174">
        <v>2019</v>
      </c>
      <c r="H5" s="174"/>
      <c r="I5" s="174"/>
      <c r="J5" s="182"/>
      <c r="K5" s="186" t="s">
        <v>311</v>
      </c>
      <c r="L5" s="174"/>
      <c r="M5" s="174"/>
      <c r="N5" s="181"/>
      <c r="O5" s="10"/>
    </row>
    <row r="6" spans="2:15" x14ac:dyDescent="0.3">
      <c r="B6" s="196"/>
      <c r="C6" s="92" t="s">
        <v>13</v>
      </c>
      <c r="D6" s="36" t="s">
        <v>289</v>
      </c>
      <c r="E6" s="36" t="s">
        <v>26</v>
      </c>
      <c r="F6" s="85" t="s">
        <v>290</v>
      </c>
      <c r="G6" s="12" t="s">
        <v>13</v>
      </c>
      <c r="H6" s="36" t="s">
        <v>289</v>
      </c>
      <c r="I6" s="36" t="s">
        <v>26</v>
      </c>
      <c r="J6" s="86" t="s">
        <v>290</v>
      </c>
      <c r="K6" s="14" t="s">
        <v>13</v>
      </c>
      <c r="L6" s="36" t="s">
        <v>289</v>
      </c>
      <c r="M6" s="36" t="s">
        <v>26</v>
      </c>
      <c r="N6" s="38" t="s">
        <v>290</v>
      </c>
      <c r="O6" s="10"/>
    </row>
    <row r="7" spans="2:15" x14ac:dyDescent="0.3">
      <c r="B7" s="91" t="s">
        <v>312</v>
      </c>
      <c r="C7" s="71">
        <f t="shared" ref="C7:C15" si="0">SUM(D7:F7)</f>
        <v>0</v>
      </c>
      <c r="D7" s="50">
        <v>0</v>
      </c>
      <c r="E7" s="50">
        <v>0</v>
      </c>
      <c r="F7" s="89">
        <v>0</v>
      </c>
      <c r="G7" s="71">
        <f>SUM(H7:J7)</f>
        <v>328.74833599999999</v>
      </c>
      <c r="H7" s="18">
        <v>323.54908699999999</v>
      </c>
      <c r="I7" s="18">
        <v>0.87936199999999998</v>
      </c>
      <c r="J7" s="81">
        <v>4.3198869999999996</v>
      </c>
      <c r="K7" s="90">
        <f t="shared" ref="K7:N13" si="1">IF(ISERROR(C7/G7-1),"-",(C7/G7-1))</f>
        <v>-1</v>
      </c>
      <c r="L7" s="61">
        <f t="shared" si="1"/>
        <v>-1</v>
      </c>
      <c r="M7" s="61">
        <f t="shared" si="1"/>
        <v>-1</v>
      </c>
      <c r="N7" s="61">
        <f t="shared" si="1"/>
        <v>-1</v>
      </c>
      <c r="O7" s="10"/>
    </row>
    <row r="8" spans="2:15" x14ac:dyDescent="0.3">
      <c r="B8" s="91" t="s">
        <v>313</v>
      </c>
      <c r="C8" s="71">
        <f t="shared" si="0"/>
        <v>0</v>
      </c>
      <c r="D8" s="50">
        <v>0</v>
      </c>
      <c r="E8" s="50">
        <v>0</v>
      </c>
      <c r="F8" s="89">
        <v>0</v>
      </c>
      <c r="G8" s="71">
        <f t="shared" ref="G8:G15" si="2">SUM(H8:J8)</f>
        <v>371.976945</v>
      </c>
      <c r="H8" s="18">
        <v>329.98566</v>
      </c>
      <c r="I8" s="18">
        <v>1.767876</v>
      </c>
      <c r="J8" s="81">
        <v>40.223408999999997</v>
      </c>
      <c r="K8" s="90">
        <f t="shared" si="1"/>
        <v>-1</v>
      </c>
      <c r="L8" s="61">
        <f t="shared" si="1"/>
        <v>-1</v>
      </c>
      <c r="M8" s="61">
        <f t="shared" si="1"/>
        <v>-1</v>
      </c>
      <c r="N8" s="61">
        <f t="shared" si="1"/>
        <v>-1</v>
      </c>
    </row>
    <row r="9" spans="2:15" x14ac:dyDescent="0.3">
      <c r="B9" s="91" t="s">
        <v>314</v>
      </c>
      <c r="C9" s="71">
        <f t="shared" si="0"/>
        <v>0</v>
      </c>
      <c r="D9" s="50">
        <v>0</v>
      </c>
      <c r="E9" s="50">
        <v>0</v>
      </c>
      <c r="F9" s="89">
        <v>0</v>
      </c>
      <c r="G9" s="71">
        <f t="shared" si="2"/>
        <v>336.041878</v>
      </c>
      <c r="H9" s="18">
        <v>315.42613</v>
      </c>
      <c r="I9" s="18">
        <v>0</v>
      </c>
      <c r="J9" s="81">
        <v>20.615748</v>
      </c>
      <c r="K9" s="90">
        <f t="shared" si="1"/>
        <v>-1</v>
      </c>
      <c r="L9" s="61">
        <f t="shared" si="1"/>
        <v>-1</v>
      </c>
      <c r="M9" s="61" t="str">
        <f t="shared" si="1"/>
        <v>-</v>
      </c>
      <c r="N9" s="61">
        <f t="shared" si="1"/>
        <v>-1</v>
      </c>
    </row>
    <row r="10" spans="2:15" x14ac:dyDescent="0.3">
      <c r="B10" s="91" t="s">
        <v>315</v>
      </c>
      <c r="C10" s="71">
        <f t="shared" si="0"/>
        <v>0</v>
      </c>
      <c r="D10" s="50">
        <v>0</v>
      </c>
      <c r="E10" s="50">
        <v>0</v>
      </c>
      <c r="F10" s="89">
        <v>0</v>
      </c>
      <c r="G10" s="71">
        <f t="shared" si="2"/>
        <v>634.91776500000003</v>
      </c>
      <c r="H10" s="18">
        <v>608.63540999999998</v>
      </c>
      <c r="I10" s="18">
        <v>1.0645690000000001</v>
      </c>
      <c r="J10" s="81">
        <v>25.217786</v>
      </c>
      <c r="K10" s="90">
        <f t="shared" si="1"/>
        <v>-1</v>
      </c>
      <c r="L10" s="61">
        <f t="shared" si="1"/>
        <v>-1</v>
      </c>
      <c r="M10" s="61">
        <f t="shared" si="1"/>
        <v>-1</v>
      </c>
      <c r="N10" s="61">
        <f t="shared" si="1"/>
        <v>-1</v>
      </c>
    </row>
    <row r="11" spans="2:15" x14ac:dyDescent="0.3">
      <c r="B11" s="91" t="s">
        <v>4</v>
      </c>
      <c r="C11" s="71">
        <f t="shared" si="0"/>
        <v>0</v>
      </c>
      <c r="D11" s="50">
        <v>0</v>
      </c>
      <c r="E11" s="50">
        <v>0</v>
      </c>
      <c r="F11" s="89">
        <v>0</v>
      </c>
      <c r="G11" s="71">
        <f t="shared" si="2"/>
        <v>101.324603</v>
      </c>
      <c r="H11" s="18">
        <v>91.400752999999995</v>
      </c>
      <c r="I11" s="18">
        <v>0</v>
      </c>
      <c r="J11" s="81">
        <v>9.9238499999999998</v>
      </c>
      <c r="K11" s="90">
        <f t="shared" si="1"/>
        <v>-1</v>
      </c>
      <c r="L11" s="61">
        <f t="shared" si="1"/>
        <v>-1</v>
      </c>
      <c r="M11" s="61" t="str">
        <f t="shared" si="1"/>
        <v>-</v>
      </c>
      <c r="N11" s="61">
        <f t="shared" si="1"/>
        <v>-1</v>
      </c>
    </row>
    <row r="12" spans="2:15" x14ac:dyDescent="0.3">
      <c r="B12" s="91" t="s">
        <v>316</v>
      </c>
      <c r="C12" s="71">
        <f t="shared" si="0"/>
        <v>391.729285</v>
      </c>
      <c r="D12" s="18">
        <v>335.55692499999998</v>
      </c>
      <c r="E12" s="18">
        <v>11.74173</v>
      </c>
      <c r="F12" s="81">
        <v>44.430630000000001</v>
      </c>
      <c r="G12" s="71">
        <f t="shared" si="2"/>
        <v>606.11319200000003</v>
      </c>
      <c r="H12" s="18">
        <v>603.66519200000005</v>
      </c>
      <c r="I12" s="18">
        <v>2.448</v>
      </c>
      <c r="J12" s="81">
        <v>0</v>
      </c>
      <c r="K12" s="90">
        <f t="shared" si="1"/>
        <v>-0.35370275689363317</v>
      </c>
      <c r="L12" s="61">
        <f t="shared" si="1"/>
        <v>-0.44413405071730561</v>
      </c>
      <c r="M12" s="61">
        <f t="shared" si="1"/>
        <v>3.7964583333333337</v>
      </c>
      <c r="N12" s="61" t="str">
        <f t="shared" si="1"/>
        <v>-</v>
      </c>
    </row>
    <row r="13" spans="2:15" x14ac:dyDescent="0.3">
      <c r="B13" s="91" t="s">
        <v>317</v>
      </c>
      <c r="C13" s="71">
        <f t="shared" si="0"/>
        <v>0</v>
      </c>
      <c r="D13" s="50">
        <v>0</v>
      </c>
      <c r="E13" s="50">
        <v>0</v>
      </c>
      <c r="F13" s="89">
        <v>0</v>
      </c>
      <c r="G13" s="71">
        <f t="shared" si="2"/>
        <v>656.53238599999997</v>
      </c>
      <c r="H13" s="18">
        <v>653.28386499999999</v>
      </c>
      <c r="I13" s="18">
        <v>2.9637609999999999</v>
      </c>
      <c r="J13" s="81">
        <v>0.28476000000000001</v>
      </c>
      <c r="K13" s="90">
        <f t="shared" si="1"/>
        <v>-1</v>
      </c>
      <c r="L13" s="61">
        <f t="shared" si="1"/>
        <v>-1</v>
      </c>
      <c r="M13" s="61">
        <f t="shared" si="1"/>
        <v>-1</v>
      </c>
      <c r="N13" s="61">
        <f t="shared" si="1"/>
        <v>-1</v>
      </c>
    </row>
    <row r="14" spans="2:15" x14ac:dyDescent="0.3">
      <c r="B14" s="91" t="s">
        <v>318</v>
      </c>
      <c r="C14" s="71">
        <f t="shared" si="0"/>
        <v>324.20975899999996</v>
      </c>
      <c r="D14" s="18">
        <v>323.35440399999999</v>
      </c>
      <c r="E14" s="18">
        <v>0</v>
      </c>
      <c r="F14" s="81">
        <v>0.85535499999999998</v>
      </c>
      <c r="G14" s="71">
        <f t="shared" si="2"/>
        <v>544.04677599999991</v>
      </c>
      <c r="H14" s="18">
        <v>536.64730199999997</v>
      </c>
      <c r="I14" s="18">
        <v>3.0164399999999998</v>
      </c>
      <c r="J14" s="81">
        <v>4.3830340000000003</v>
      </c>
      <c r="K14" s="90">
        <f>IF(ISERROR(C14/G14-1),"-",(C14/G14-1))</f>
        <v>-0.40407741888723181</v>
      </c>
      <c r="L14" s="61">
        <f t="shared" ref="L14:L15" si="3">IF(ISERROR(D14/H14-1),"-",(D14/H14-1))</f>
        <v>-0.39745452405162751</v>
      </c>
      <c r="M14" s="61">
        <f t="shared" ref="M14:M15" si="4">IF(ISERROR(E14/I14-1),"-",(E14/I14-1))</f>
        <v>-1</v>
      </c>
      <c r="N14" s="61">
        <f t="shared" ref="N14:N15" si="5">IF(ISERROR(F14/J14-1),"-",(F14/J14-1))</f>
        <v>-0.80484865050099996</v>
      </c>
    </row>
    <row r="15" spans="2:15" x14ac:dyDescent="0.3">
      <c r="B15" s="91" t="s">
        <v>319</v>
      </c>
      <c r="C15" s="71">
        <f t="shared" si="0"/>
        <v>355.41642400000001</v>
      </c>
      <c r="D15" s="18">
        <v>284.19657599999999</v>
      </c>
      <c r="E15" s="18">
        <v>0</v>
      </c>
      <c r="F15" s="81">
        <v>71.219847999999999</v>
      </c>
      <c r="G15" s="71">
        <f t="shared" si="2"/>
        <v>541.57390899999996</v>
      </c>
      <c r="H15" s="18">
        <v>512.40729699999997</v>
      </c>
      <c r="I15" s="18">
        <v>3.0164399999999998</v>
      </c>
      <c r="J15" s="81">
        <v>26.150172000000001</v>
      </c>
      <c r="K15" s="90">
        <f t="shared" ref="K15:K16" si="6">IF(ISERROR(C15/G15-1),"-",(C15/G15-1))</f>
        <v>-0.34373421966308193</v>
      </c>
      <c r="L15" s="61">
        <f t="shared" si="3"/>
        <v>-0.44536977192969207</v>
      </c>
      <c r="M15" s="61">
        <f t="shared" si="4"/>
        <v>-1</v>
      </c>
      <c r="N15" s="61">
        <f t="shared" si="5"/>
        <v>1.7234944382010182</v>
      </c>
    </row>
    <row r="16" spans="2:15" x14ac:dyDescent="0.3">
      <c r="B16" s="108" t="s">
        <v>13</v>
      </c>
      <c r="C16" s="107">
        <f t="shared" ref="C16:H16" si="7">SUM(C7:C15)</f>
        <v>1071.355468</v>
      </c>
      <c r="D16" s="133">
        <f t="shared" si="7"/>
        <v>943.10790500000007</v>
      </c>
      <c r="E16" s="131">
        <f t="shared" si="7"/>
        <v>11.74173</v>
      </c>
      <c r="F16" s="131">
        <f t="shared" si="7"/>
        <v>116.505833</v>
      </c>
      <c r="G16" s="96">
        <f t="shared" si="7"/>
        <v>4121.2757899999997</v>
      </c>
      <c r="H16" s="132">
        <f t="shared" si="7"/>
        <v>3975.0006959999992</v>
      </c>
      <c r="I16" s="133">
        <f>SUM(I7:I13)</f>
        <v>9.1235679999999988</v>
      </c>
      <c r="J16" s="131">
        <f>SUM(J7:J13)</f>
        <v>100.58544000000001</v>
      </c>
      <c r="K16" s="87">
        <f t="shared" si="6"/>
        <v>-0.74004276282611992</v>
      </c>
      <c r="L16" s="136">
        <f t="shared" ref="L16:N16" si="8">IF(ISERROR(D16/H16-1),"-",(D16/H16-1))</f>
        <v>-0.76274019122838399</v>
      </c>
      <c r="M16" s="137">
        <f t="shared" si="8"/>
        <v>0.28696689716128621</v>
      </c>
      <c r="N16" s="149">
        <f t="shared" si="8"/>
        <v>0.1582773113086744</v>
      </c>
    </row>
    <row r="17" spans="2:4" x14ac:dyDescent="0.3">
      <c r="B17" s="113"/>
    </row>
    <row r="19" spans="2:4" x14ac:dyDescent="0.3">
      <c r="C19" s="27"/>
      <c r="D19" s="27"/>
    </row>
    <row r="20" spans="2:4" x14ac:dyDescent="0.3">
      <c r="C20" s="27"/>
      <c r="D20" s="27"/>
    </row>
  </sheetData>
  <mergeCells count="7">
    <mergeCell ref="K4:N4"/>
    <mergeCell ref="K5:N5"/>
    <mergeCell ref="B5:B6"/>
    <mergeCell ref="C4:F4"/>
    <mergeCell ref="C5:F5"/>
    <mergeCell ref="G4:J4"/>
    <mergeCell ref="G5:J5"/>
  </mergeCells>
  <pageMargins left="0.7" right="0.7" top="0.75" bottom="0.75" header="0.3" footer="0.3"/>
  <ignoredErrors>
    <ignoredError sqref="I16:J1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1" customWidth="1"/>
    <col min="2" max="2" width="20.77734375" style="2" customWidth="1"/>
    <col min="3" max="3" width="8.88671875" style="11"/>
    <col min="4" max="16384" width="8.88671875" style="2"/>
  </cols>
  <sheetData>
    <row r="2" spans="2:32" x14ac:dyDescent="0.3">
      <c r="B2" s="3" t="s">
        <v>345</v>
      </c>
    </row>
    <row r="3" spans="2:32" x14ac:dyDescent="0.3">
      <c r="B3" s="3"/>
    </row>
    <row r="4" spans="2:32" x14ac:dyDescent="0.3">
      <c r="B4" s="35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  <c r="M4" s="177" t="s">
        <v>10</v>
      </c>
      <c r="N4" s="177"/>
      <c r="O4" s="177"/>
      <c r="P4" s="177"/>
      <c r="Q4" s="177"/>
      <c r="R4" s="177"/>
      <c r="S4" s="177"/>
      <c r="T4" s="177"/>
      <c r="U4" s="177"/>
      <c r="V4" s="178"/>
      <c r="W4" s="174" t="s">
        <v>310</v>
      </c>
      <c r="X4" s="174"/>
      <c r="Y4" s="174"/>
      <c r="Z4" s="174"/>
      <c r="AA4" s="174"/>
      <c r="AB4" s="174"/>
      <c r="AC4" s="174"/>
      <c r="AD4" s="174"/>
      <c r="AE4" s="174"/>
      <c r="AF4" s="174"/>
    </row>
    <row r="5" spans="2:32" x14ac:dyDescent="0.3">
      <c r="B5" s="198" t="s">
        <v>325</v>
      </c>
      <c r="C5" s="177">
        <v>2020</v>
      </c>
      <c r="D5" s="177"/>
      <c r="E5" s="177"/>
      <c r="F5" s="177"/>
      <c r="G5" s="177"/>
      <c r="H5" s="177"/>
      <c r="I5" s="177"/>
      <c r="J5" s="177"/>
      <c r="K5" s="177"/>
      <c r="L5" s="178"/>
      <c r="M5" s="177">
        <v>2019</v>
      </c>
      <c r="N5" s="177"/>
      <c r="O5" s="177"/>
      <c r="P5" s="177"/>
      <c r="Q5" s="177"/>
      <c r="R5" s="177"/>
      <c r="S5" s="177"/>
      <c r="T5" s="177"/>
      <c r="U5" s="177"/>
      <c r="V5" s="178"/>
      <c r="W5" s="194" t="s">
        <v>311</v>
      </c>
      <c r="X5" s="194"/>
      <c r="Y5" s="194"/>
      <c r="Z5" s="194"/>
      <c r="AA5" s="194"/>
      <c r="AB5" s="194"/>
      <c r="AC5" s="194"/>
      <c r="AD5" s="194"/>
      <c r="AE5" s="194"/>
      <c r="AF5" s="194"/>
    </row>
    <row r="6" spans="2:32" x14ac:dyDescent="0.3">
      <c r="B6" s="199"/>
      <c r="C6" s="48" t="s">
        <v>13</v>
      </c>
      <c r="D6" s="26" t="s">
        <v>300</v>
      </c>
      <c r="E6" s="12" t="s">
        <v>301</v>
      </c>
      <c r="F6" s="25" t="s">
        <v>302</v>
      </c>
      <c r="G6" s="26" t="s">
        <v>303</v>
      </c>
      <c r="H6" s="12" t="s">
        <v>304</v>
      </c>
      <c r="I6" s="25" t="s">
        <v>305</v>
      </c>
      <c r="J6" s="25" t="s">
        <v>306</v>
      </c>
      <c r="K6" s="26" t="s">
        <v>307</v>
      </c>
      <c r="L6" s="76" t="s">
        <v>308</v>
      </c>
      <c r="M6" s="48" t="s">
        <v>13</v>
      </c>
      <c r="N6" s="26" t="s">
        <v>300</v>
      </c>
      <c r="O6" s="12" t="s">
        <v>301</v>
      </c>
      <c r="P6" s="26" t="s">
        <v>302</v>
      </c>
      <c r="Q6" s="26" t="s">
        <v>303</v>
      </c>
      <c r="R6" s="12" t="s">
        <v>304</v>
      </c>
      <c r="S6" s="26" t="s">
        <v>305</v>
      </c>
      <c r="T6" s="26" t="s">
        <v>306</v>
      </c>
      <c r="U6" s="12" t="s">
        <v>307</v>
      </c>
      <c r="V6" s="82" t="s">
        <v>308</v>
      </c>
      <c r="W6" s="12" t="s">
        <v>13</v>
      </c>
      <c r="X6" s="7" t="s">
        <v>300</v>
      </c>
      <c r="Y6" s="12" t="s">
        <v>301</v>
      </c>
      <c r="Z6" s="7" t="s">
        <v>302</v>
      </c>
      <c r="AA6" s="7" t="s">
        <v>303</v>
      </c>
      <c r="AB6" s="12" t="s">
        <v>304</v>
      </c>
      <c r="AC6" s="7" t="s">
        <v>305</v>
      </c>
      <c r="AD6" s="7" t="s">
        <v>306</v>
      </c>
      <c r="AE6" s="12" t="s">
        <v>307</v>
      </c>
      <c r="AF6" s="13" t="s">
        <v>308</v>
      </c>
    </row>
    <row r="7" spans="2:32" x14ac:dyDescent="0.3">
      <c r="B7" s="114" t="s">
        <v>170</v>
      </c>
      <c r="C7" s="74">
        <f t="shared" ref="C7:C22" si="0">SUM(D7:L7)</f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32">
        <v>0</v>
      </c>
      <c r="L7" s="112">
        <v>0</v>
      </c>
      <c r="M7" s="74">
        <f>SUM(N7:V7)</f>
        <v>2.7038190000000002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79">
        <v>2.7038190000000002</v>
      </c>
      <c r="W7" s="70">
        <f t="shared" ref="W7:W21" si="1">IF(ISERROR(C7/M7-1),"-",(C7/M7-1))</f>
        <v>-1</v>
      </c>
      <c r="X7" s="61" t="str">
        <f t="shared" ref="X7:X22" si="2">IF(ISERROR(D7/N7-1),"-",(D7/N7-1))</f>
        <v>-</v>
      </c>
      <c r="Y7" s="61" t="str">
        <f t="shared" ref="Y7:Y22" si="3">IF(ISERROR(E7/O7-1),"-",(E7/O7-1))</f>
        <v>-</v>
      </c>
      <c r="Z7" s="61" t="str">
        <f t="shared" ref="Z7:Z22" si="4">IF(ISERROR(F7/P7-1),"-",(F7/P7-1))</f>
        <v>-</v>
      </c>
      <c r="AA7" s="61" t="str">
        <f t="shared" ref="AA7:AA22" si="5">IF(ISERROR(G7/Q7-1),"-",(G7/Q7-1))</f>
        <v>-</v>
      </c>
      <c r="AB7" s="61" t="str">
        <f t="shared" ref="AB7:AB22" si="6">IF(ISERROR(H7/R7-1),"-",(H7/R7-1))</f>
        <v>-</v>
      </c>
      <c r="AC7" s="61" t="str">
        <f t="shared" ref="AC7:AC22" si="7">IF(ISERROR(I7/S7-1),"-",(I7/S7-1))</f>
        <v>-</v>
      </c>
      <c r="AD7" s="61" t="str">
        <f t="shared" ref="AD7:AD22" si="8">IF(ISERROR(J7/T7-1),"-",(J7/T7-1))</f>
        <v>-</v>
      </c>
      <c r="AE7" s="61" t="str">
        <f t="shared" ref="AE7:AF7" si="9">IF(ISERROR(K7/U7-1),"-",(K7/U7-1))</f>
        <v>-</v>
      </c>
      <c r="AF7" s="61">
        <f t="shared" si="9"/>
        <v>-1</v>
      </c>
    </row>
    <row r="8" spans="2:32" x14ac:dyDescent="0.3">
      <c r="B8" s="114" t="s">
        <v>171</v>
      </c>
      <c r="C8" s="74">
        <f t="shared" si="0"/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32">
        <v>0</v>
      </c>
      <c r="L8" s="112">
        <v>0</v>
      </c>
      <c r="M8" s="74">
        <f t="shared" ref="M8:M22" si="10">SUM(N8:V8)</f>
        <v>24.702380000000002</v>
      </c>
      <c r="N8" s="30">
        <v>0</v>
      </c>
      <c r="O8" s="30">
        <v>0</v>
      </c>
      <c r="P8" s="30">
        <v>0.2127</v>
      </c>
      <c r="Q8" s="30">
        <v>0</v>
      </c>
      <c r="R8" s="30">
        <v>0</v>
      </c>
      <c r="S8" s="30">
        <v>0</v>
      </c>
      <c r="T8" s="30">
        <v>0</v>
      </c>
      <c r="U8" s="30">
        <v>24.48968</v>
      </c>
      <c r="V8" s="79">
        <v>0</v>
      </c>
      <c r="W8" s="70">
        <f t="shared" si="1"/>
        <v>-1</v>
      </c>
      <c r="X8" s="61" t="str">
        <f t="shared" si="2"/>
        <v>-</v>
      </c>
      <c r="Y8" s="61" t="str">
        <f t="shared" si="3"/>
        <v>-</v>
      </c>
      <c r="Z8" s="61">
        <f t="shared" si="4"/>
        <v>-1</v>
      </c>
      <c r="AA8" s="61" t="str">
        <f t="shared" si="5"/>
        <v>-</v>
      </c>
      <c r="AB8" s="61" t="str">
        <f t="shared" si="6"/>
        <v>-</v>
      </c>
      <c r="AC8" s="61" t="str">
        <f t="shared" si="7"/>
        <v>-</v>
      </c>
      <c r="AD8" s="61" t="str">
        <f t="shared" si="8"/>
        <v>-</v>
      </c>
      <c r="AE8" s="61">
        <f t="shared" ref="AE8:AE23" si="11">IF(ISERROR(K8/U8-1),"-",(K8/U8-1))</f>
        <v>-1</v>
      </c>
      <c r="AF8" s="61" t="str">
        <f t="shared" ref="AF8:AF23" si="12">IF(ISERROR(L8/V8-1),"-",(L8/V8-1))</f>
        <v>-</v>
      </c>
    </row>
    <row r="9" spans="2:32" x14ac:dyDescent="0.3">
      <c r="B9" s="114" t="s">
        <v>174</v>
      </c>
      <c r="C9" s="74">
        <f t="shared" si="0"/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32">
        <v>0</v>
      </c>
      <c r="L9" s="112">
        <v>0</v>
      </c>
      <c r="M9" s="74">
        <f t="shared" si="10"/>
        <v>1.006424</v>
      </c>
      <c r="N9" s="30">
        <v>1.006424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79">
        <v>0</v>
      </c>
      <c r="W9" s="70">
        <f t="shared" si="1"/>
        <v>-1</v>
      </c>
      <c r="X9" s="61">
        <f t="shared" si="2"/>
        <v>-1</v>
      </c>
      <c r="Y9" s="61" t="str">
        <f t="shared" si="3"/>
        <v>-</v>
      </c>
      <c r="Z9" s="61" t="str">
        <f t="shared" si="4"/>
        <v>-</v>
      </c>
      <c r="AA9" s="61" t="str">
        <f t="shared" si="5"/>
        <v>-</v>
      </c>
      <c r="AB9" s="61" t="str">
        <f t="shared" si="6"/>
        <v>-</v>
      </c>
      <c r="AC9" s="61" t="str">
        <f t="shared" si="7"/>
        <v>-</v>
      </c>
      <c r="AD9" s="61" t="str">
        <f t="shared" si="8"/>
        <v>-</v>
      </c>
      <c r="AE9" s="61" t="str">
        <f t="shared" si="11"/>
        <v>-</v>
      </c>
      <c r="AF9" s="61" t="str">
        <f t="shared" si="12"/>
        <v>-</v>
      </c>
    </row>
    <row r="10" spans="2:32" x14ac:dyDescent="0.3">
      <c r="B10" s="114" t="s">
        <v>336</v>
      </c>
      <c r="C10" s="74">
        <f t="shared" si="0"/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32">
        <v>0</v>
      </c>
      <c r="L10" s="112">
        <v>0</v>
      </c>
      <c r="M10" s="74">
        <f t="shared" si="10"/>
        <v>12.441909000000001</v>
      </c>
      <c r="N10" s="30">
        <v>0</v>
      </c>
      <c r="O10" s="30">
        <v>0</v>
      </c>
      <c r="P10" s="30">
        <v>2.2332990000000001</v>
      </c>
      <c r="Q10" s="30">
        <v>0</v>
      </c>
      <c r="R10" s="30">
        <v>9.9238499999999998</v>
      </c>
      <c r="S10" s="30">
        <v>0</v>
      </c>
      <c r="T10" s="30">
        <v>0.28476000000000001</v>
      </c>
      <c r="U10" s="30">
        <v>0</v>
      </c>
      <c r="V10" s="79">
        <v>0</v>
      </c>
      <c r="W10" s="70">
        <f t="shared" si="1"/>
        <v>-1</v>
      </c>
      <c r="X10" s="61" t="str">
        <f t="shared" si="2"/>
        <v>-</v>
      </c>
      <c r="Y10" s="61" t="str">
        <f t="shared" si="3"/>
        <v>-</v>
      </c>
      <c r="Z10" s="61">
        <f t="shared" si="4"/>
        <v>-1</v>
      </c>
      <c r="AA10" s="61" t="str">
        <f t="shared" si="5"/>
        <v>-</v>
      </c>
      <c r="AB10" s="61">
        <f t="shared" si="6"/>
        <v>-1</v>
      </c>
      <c r="AC10" s="61" t="str">
        <f t="shared" si="7"/>
        <v>-</v>
      </c>
      <c r="AD10" s="61">
        <f t="shared" si="8"/>
        <v>-1</v>
      </c>
      <c r="AE10" s="61" t="str">
        <f t="shared" si="11"/>
        <v>-</v>
      </c>
      <c r="AF10" s="61" t="str">
        <f t="shared" si="12"/>
        <v>-</v>
      </c>
    </row>
    <row r="11" spans="2:32" x14ac:dyDescent="0.3">
      <c r="B11" s="114" t="s">
        <v>185</v>
      </c>
      <c r="C11" s="74">
        <f t="shared" si="0"/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32">
        <v>0</v>
      </c>
      <c r="L11" s="112">
        <v>0</v>
      </c>
      <c r="M11" s="74">
        <f t="shared" si="10"/>
        <v>6.5883330000000004</v>
      </c>
      <c r="N11" s="30">
        <v>3.313463</v>
      </c>
      <c r="O11" s="30">
        <v>0</v>
      </c>
      <c r="P11" s="30">
        <v>0</v>
      </c>
      <c r="Q11" s="30">
        <v>3.2748699999999999</v>
      </c>
      <c r="R11" s="30">
        <v>0</v>
      </c>
      <c r="S11" s="30">
        <v>0</v>
      </c>
      <c r="T11" s="30">
        <v>0</v>
      </c>
      <c r="U11" s="30">
        <v>0</v>
      </c>
      <c r="V11" s="79">
        <v>0</v>
      </c>
      <c r="W11" s="70">
        <f t="shared" si="1"/>
        <v>-1</v>
      </c>
      <c r="X11" s="61">
        <f t="shared" si="2"/>
        <v>-1</v>
      </c>
      <c r="Y11" s="61" t="str">
        <f t="shared" si="3"/>
        <v>-</v>
      </c>
      <c r="Z11" s="61" t="str">
        <f t="shared" si="4"/>
        <v>-</v>
      </c>
      <c r="AA11" s="61">
        <f t="shared" si="5"/>
        <v>-1</v>
      </c>
      <c r="AB11" s="61" t="str">
        <f t="shared" si="6"/>
        <v>-</v>
      </c>
      <c r="AC11" s="61" t="str">
        <f t="shared" si="7"/>
        <v>-</v>
      </c>
      <c r="AD11" s="61" t="str">
        <f t="shared" si="8"/>
        <v>-</v>
      </c>
      <c r="AE11" s="61" t="str">
        <f t="shared" si="11"/>
        <v>-</v>
      </c>
      <c r="AF11" s="61" t="str">
        <f t="shared" si="12"/>
        <v>-</v>
      </c>
    </row>
    <row r="12" spans="2:32" x14ac:dyDescent="0.3">
      <c r="B12" s="114" t="s">
        <v>197</v>
      </c>
      <c r="C12" s="74">
        <f t="shared" si="0"/>
        <v>644.07804399999998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28">
        <v>174.874404</v>
      </c>
      <c r="J12" s="18">
        <v>0</v>
      </c>
      <c r="K12" s="30">
        <v>235.47276299999999</v>
      </c>
      <c r="L12" s="79">
        <v>233.73087699999999</v>
      </c>
      <c r="M12" s="74">
        <f t="shared" si="10"/>
        <v>3124.0463669999999</v>
      </c>
      <c r="N12" s="30">
        <v>227.69578799999999</v>
      </c>
      <c r="O12" s="30">
        <v>186.98647</v>
      </c>
      <c r="P12" s="30">
        <v>249.10839999999999</v>
      </c>
      <c r="Q12" s="30">
        <v>530.52617399999997</v>
      </c>
      <c r="R12" s="30">
        <v>42.097780999999998</v>
      </c>
      <c r="S12" s="30">
        <v>471.46125999999998</v>
      </c>
      <c r="T12" s="30">
        <v>545.504366</v>
      </c>
      <c r="U12" s="30">
        <v>455.50703199999998</v>
      </c>
      <c r="V12" s="79">
        <v>415.15909599999998</v>
      </c>
      <c r="W12" s="70">
        <f t="shared" si="1"/>
        <v>-0.79383211119926378</v>
      </c>
      <c r="X12" s="61">
        <f t="shared" si="2"/>
        <v>-1</v>
      </c>
      <c r="Y12" s="61">
        <f t="shared" si="3"/>
        <v>-1</v>
      </c>
      <c r="Z12" s="61">
        <f t="shared" si="4"/>
        <v>-1</v>
      </c>
      <c r="AA12" s="61">
        <f t="shared" si="5"/>
        <v>-1</v>
      </c>
      <c r="AB12" s="61">
        <f t="shared" si="6"/>
        <v>-1</v>
      </c>
      <c r="AC12" s="61">
        <f t="shared" si="7"/>
        <v>-0.62908001391248991</v>
      </c>
      <c r="AD12" s="61">
        <f t="shared" si="8"/>
        <v>-1</v>
      </c>
      <c r="AE12" s="61">
        <f t="shared" si="11"/>
        <v>-0.48305350640558276</v>
      </c>
      <c r="AF12" s="61">
        <f t="shared" si="12"/>
        <v>-0.43700889790934505</v>
      </c>
    </row>
    <row r="13" spans="2:32" x14ac:dyDescent="0.3">
      <c r="B13" s="114" t="s">
        <v>198</v>
      </c>
      <c r="C13" s="74">
        <f t="shared" si="0"/>
        <v>100.506573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28">
        <v>29.286725000000001</v>
      </c>
      <c r="J13" s="18">
        <v>0</v>
      </c>
      <c r="K13" s="30">
        <v>0</v>
      </c>
      <c r="L13" s="79">
        <v>71.219847999999999</v>
      </c>
      <c r="M13" s="74">
        <f t="shared" si="10"/>
        <v>107.82805599999999</v>
      </c>
      <c r="N13" s="30">
        <v>0</v>
      </c>
      <c r="O13" s="30">
        <v>40.223408999999997</v>
      </c>
      <c r="P13" s="30">
        <v>17.832343999999999</v>
      </c>
      <c r="Q13" s="30">
        <v>21.942916</v>
      </c>
      <c r="R13" s="30">
        <v>0</v>
      </c>
      <c r="S13" s="30">
        <v>0</v>
      </c>
      <c r="T13" s="30">
        <v>0</v>
      </c>
      <c r="U13" s="30">
        <v>4.3830340000000003</v>
      </c>
      <c r="V13" s="79">
        <v>23.446352999999998</v>
      </c>
      <c r="W13" s="70">
        <f t="shared" si="1"/>
        <v>-6.7899610468726168E-2</v>
      </c>
      <c r="X13" s="61" t="str">
        <f t="shared" si="2"/>
        <v>-</v>
      </c>
      <c r="Y13" s="61">
        <f t="shared" si="3"/>
        <v>-1</v>
      </c>
      <c r="Z13" s="61">
        <f t="shared" si="4"/>
        <v>-1</v>
      </c>
      <c r="AA13" s="61">
        <f t="shared" si="5"/>
        <v>-1</v>
      </c>
      <c r="AB13" s="61" t="str">
        <f t="shared" si="6"/>
        <v>-</v>
      </c>
      <c r="AC13" s="61" t="str">
        <f t="shared" si="7"/>
        <v>-</v>
      </c>
      <c r="AD13" s="61" t="str">
        <f t="shared" si="8"/>
        <v>-</v>
      </c>
      <c r="AE13" s="61">
        <f t="shared" si="11"/>
        <v>-1</v>
      </c>
      <c r="AF13" s="61">
        <f t="shared" si="12"/>
        <v>2.0375661408834032</v>
      </c>
    </row>
    <row r="14" spans="2:32" x14ac:dyDescent="0.3">
      <c r="B14" s="114" t="s">
        <v>200</v>
      </c>
      <c r="C14" s="74">
        <f t="shared" si="0"/>
        <v>2.1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30">
        <v>0</v>
      </c>
      <c r="L14" s="79">
        <v>2.1</v>
      </c>
      <c r="M14" s="74">
        <f t="shared" si="10"/>
        <v>5.7072760000000002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5.69625</v>
      </c>
      <c r="T14" s="30">
        <v>1.1025999999999999E-2</v>
      </c>
      <c r="U14" s="30">
        <v>0</v>
      </c>
      <c r="V14" s="79">
        <v>0</v>
      </c>
      <c r="W14" s="70">
        <f t="shared" si="1"/>
        <v>-0.6320486340594007</v>
      </c>
      <c r="X14" s="61" t="str">
        <f t="shared" si="2"/>
        <v>-</v>
      </c>
      <c r="Y14" s="61" t="str">
        <f t="shared" si="3"/>
        <v>-</v>
      </c>
      <c r="Z14" s="61" t="str">
        <f t="shared" si="4"/>
        <v>-</v>
      </c>
      <c r="AA14" s="61" t="str">
        <f t="shared" si="5"/>
        <v>-</v>
      </c>
      <c r="AB14" s="61" t="str">
        <f t="shared" si="6"/>
        <v>-</v>
      </c>
      <c r="AC14" s="61">
        <f t="shared" si="7"/>
        <v>-1</v>
      </c>
      <c r="AD14" s="61">
        <f t="shared" si="8"/>
        <v>-1</v>
      </c>
      <c r="AE14" s="61" t="str">
        <f t="shared" si="11"/>
        <v>-</v>
      </c>
      <c r="AF14" s="61" t="str">
        <f t="shared" si="12"/>
        <v>-</v>
      </c>
    </row>
    <row r="15" spans="2:32" x14ac:dyDescent="0.3">
      <c r="B15" s="114" t="s">
        <v>204</v>
      </c>
      <c r="C15" s="74">
        <f t="shared" si="0"/>
        <v>11.74173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8">
        <v>11.74173</v>
      </c>
      <c r="J15" s="18">
        <v>0</v>
      </c>
      <c r="K15" s="30">
        <v>0</v>
      </c>
      <c r="L15" s="79">
        <v>0</v>
      </c>
      <c r="M15" s="74">
        <f t="shared" si="10"/>
        <v>15.156447999999997</v>
      </c>
      <c r="N15" s="30">
        <v>0.87936199999999998</v>
      </c>
      <c r="O15" s="30">
        <v>1.767876</v>
      </c>
      <c r="P15" s="30">
        <v>0</v>
      </c>
      <c r="Q15" s="30">
        <v>1.0645690000000001</v>
      </c>
      <c r="R15" s="30">
        <v>0</v>
      </c>
      <c r="S15" s="30">
        <v>2.448</v>
      </c>
      <c r="T15" s="30">
        <v>2.9637609999999999</v>
      </c>
      <c r="U15" s="30">
        <v>3.0164399999999998</v>
      </c>
      <c r="V15" s="79">
        <v>3.0164399999999998</v>
      </c>
      <c r="W15" s="70">
        <f t="shared" si="1"/>
        <v>-0.22529803816830951</v>
      </c>
      <c r="X15" s="61">
        <f t="shared" si="2"/>
        <v>-1</v>
      </c>
      <c r="Y15" s="61">
        <f t="shared" si="3"/>
        <v>-1</v>
      </c>
      <c r="Z15" s="61" t="str">
        <f t="shared" si="4"/>
        <v>-</v>
      </c>
      <c r="AA15" s="61">
        <f t="shared" si="5"/>
        <v>-1</v>
      </c>
      <c r="AB15" s="61" t="str">
        <f t="shared" si="6"/>
        <v>-</v>
      </c>
      <c r="AC15" s="61">
        <f t="shared" si="7"/>
        <v>3.7964583333333337</v>
      </c>
      <c r="AD15" s="61">
        <f t="shared" si="8"/>
        <v>-1</v>
      </c>
      <c r="AE15" s="61">
        <f t="shared" si="11"/>
        <v>-1</v>
      </c>
      <c r="AF15" s="61">
        <f t="shared" si="12"/>
        <v>-1</v>
      </c>
    </row>
    <row r="16" spans="2:32" x14ac:dyDescent="0.3">
      <c r="B16" s="114" t="s">
        <v>212</v>
      </c>
      <c r="C16" s="74">
        <f t="shared" si="0"/>
        <v>27.549058000000002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30">
        <v>19.670434</v>
      </c>
      <c r="L16" s="79">
        <v>7.8786240000000003</v>
      </c>
      <c r="M16" s="74">
        <f t="shared" si="10"/>
        <v>1.6565749999999999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1.6565749999999999</v>
      </c>
      <c r="T16" s="30">
        <v>0</v>
      </c>
      <c r="U16" s="30">
        <v>0</v>
      </c>
      <c r="V16" s="79">
        <v>0</v>
      </c>
      <c r="W16" s="70">
        <f t="shared" si="1"/>
        <v>15.630130238594692</v>
      </c>
      <c r="X16" s="61" t="str">
        <f t="shared" si="2"/>
        <v>-</v>
      </c>
      <c r="Y16" s="61" t="str">
        <f t="shared" si="3"/>
        <v>-</v>
      </c>
      <c r="Z16" s="61" t="str">
        <f t="shared" si="4"/>
        <v>-</v>
      </c>
      <c r="AA16" s="61" t="str">
        <f t="shared" si="5"/>
        <v>-</v>
      </c>
      <c r="AB16" s="61" t="str">
        <f t="shared" si="6"/>
        <v>-</v>
      </c>
      <c r="AC16" s="61">
        <f t="shared" si="7"/>
        <v>-1</v>
      </c>
      <c r="AD16" s="61" t="str">
        <f t="shared" si="8"/>
        <v>-</v>
      </c>
      <c r="AE16" s="61" t="str">
        <f t="shared" si="11"/>
        <v>-</v>
      </c>
      <c r="AF16" s="61" t="str">
        <f t="shared" si="12"/>
        <v>-</v>
      </c>
    </row>
    <row r="17" spans="2:32" x14ac:dyDescent="0.3">
      <c r="B17" s="114" t="s">
        <v>224</v>
      </c>
      <c r="C17" s="74">
        <f t="shared" si="0"/>
        <v>95.348978000000002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8">
        <v>87.076200999999998</v>
      </c>
      <c r="J17" s="18">
        <v>0</v>
      </c>
      <c r="K17" s="30">
        <v>0</v>
      </c>
      <c r="L17" s="79">
        <v>8.2727769999999996</v>
      </c>
      <c r="M17" s="74">
        <f t="shared" si="10"/>
        <v>8.8195870000000003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8.8195870000000003</v>
      </c>
      <c r="T17" s="30">
        <v>0</v>
      </c>
      <c r="U17" s="30">
        <v>0</v>
      </c>
      <c r="V17" s="79">
        <v>0</v>
      </c>
      <c r="W17" s="70">
        <f t="shared" si="1"/>
        <v>9.8110479549665985</v>
      </c>
      <c r="X17" s="61" t="str">
        <f t="shared" si="2"/>
        <v>-</v>
      </c>
      <c r="Y17" s="61" t="str">
        <f t="shared" si="3"/>
        <v>-</v>
      </c>
      <c r="Z17" s="61" t="str">
        <f t="shared" si="4"/>
        <v>-</v>
      </c>
      <c r="AA17" s="61" t="str">
        <f t="shared" si="5"/>
        <v>-</v>
      </c>
      <c r="AB17" s="61" t="str">
        <f t="shared" si="6"/>
        <v>-</v>
      </c>
      <c r="AC17" s="61">
        <f t="shared" si="7"/>
        <v>8.8730474567573285</v>
      </c>
      <c r="AD17" s="61" t="str">
        <f t="shared" si="8"/>
        <v>-</v>
      </c>
      <c r="AE17" s="61" t="str">
        <f t="shared" si="11"/>
        <v>-</v>
      </c>
      <c r="AF17" s="61" t="str">
        <f t="shared" si="12"/>
        <v>-</v>
      </c>
    </row>
    <row r="18" spans="2:32" x14ac:dyDescent="0.3">
      <c r="B18" s="114" t="s">
        <v>230</v>
      </c>
      <c r="C18" s="74">
        <f t="shared" si="0"/>
        <v>174.03182499999997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28">
        <v>73.606319999999997</v>
      </c>
      <c r="J18" s="18">
        <v>0</v>
      </c>
      <c r="K18" s="30">
        <v>68.211207000000002</v>
      </c>
      <c r="L18" s="79">
        <v>32.214297999999999</v>
      </c>
      <c r="M18" s="74">
        <f t="shared" si="10"/>
        <v>796.28785599999992</v>
      </c>
      <c r="N18" s="30">
        <v>95.853299000000007</v>
      </c>
      <c r="O18" s="30">
        <v>129.218535</v>
      </c>
      <c r="P18" s="30">
        <v>66.105029999999999</v>
      </c>
      <c r="Q18" s="30">
        <v>78.109235999999996</v>
      </c>
      <c r="R18" s="30">
        <v>49.302971999999997</v>
      </c>
      <c r="S18" s="30">
        <v>116.03152</v>
      </c>
      <c r="T18" s="30">
        <v>107.768473</v>
      </c>
      <c r="U18" s="30">
        <v>56.650590000000001</v>
      </c>
      <c r="V18" s="79">
        <v>97.248200999999995</v>
      </c>
      <c r="W18" s="70">
        <f t="shared" si="1"/>
        <v>-0.78144608926448322</v>
      </c>
      <c r="X18" s="61">
        <f t="shared" si="2"/>
        <v>-1</v>
      </c>
      <c r="Y18" s="61">
        <f t="shared" si="3"/>
        <v>-1</v>
      </c>
      <c r="Z18" s="61">
        <f t="shared" si="4"/>
        <v>-1</v>
      </c>
      <c r="AA18" s="61">
        <f t="shared" si="5"/>
        <v>-1</v>
      </c>
      <c r="AB18" s="61">
        <f t="shared" si="6"/>
        <v>-1</v>
      </c>
      <c r="AC18" s="61">
        <f t="shared" si="7"/>
        <v>-0.36563513086788835</v>
      </c>
      <c r="AD18" s="61">
        <f t="shared" si="8"/>
        <v>-1</v>
      </c>
      <c r="AE18" s="61">
        <f t="shared" si="11"/>
        <v>0.20406878374964843</v>
      </c>
      <c r="AF18" s="61">
        <f t="shared" si="12"/>
        <v>-0.66874145054878698</v>
      </c>
    </row>
    <row r="19" spans="2:32" x14ac:dyDescent="0.3">
      <c r="B19" s="114" t="s">
        <v>273</v>
      </c>
      <c r="C19" s="74">
        <f t="shared" si="0"/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30">
        <v>0</v>
      </c>
      <c r="L19" s="112">
        <v>0</v>
      </c>
      <c r="M19" s="74">
        <f t="shared" si="10"/>
        <v>13.780654999999999</v>
      </c>
      <c r="N19" s="30">
        <v>0</v>
      </c>
      <c r="O19" s="30">
        <v>13.780654999999999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79">
        <v>0</v>
      </c>
      <c r="W19" s="70">
        <f t="shared" si="1"/>
        <v>-1</v>
      </c>
      <c r="X19" s="61" t="str">
        <f t="shared" si="2"/>
        <v>-</v>
      </c>
      <c r="Y19" s="61">
        <f t="shared" si="3"/>
        <v>-1</v>
      </c>
      <c r="Z19" s="61" t="str">
        <f t="shared" si="4"/>
        <v>-</v>
      </c>
      <c r="AA19" s="61" t="str">
        <f t="shared" si="5"/>
        <v>-</v>
      </c>
      <c r="AB19" s="61" t="str">
        <f t="shared" si="6"/>
        <v>-</v>
      </c>
      <c r="AC19" s="61" t="str">
        <f t="shared" si="7"/>
        <v>-</v>
      </c>
      <c r="AD19" s="61" t="str">
        <f t="shared" si="8"/>
        <v>-</v>
      </c>
      <c r="AE19" s="61" t="str">
        <f t="shared" si="11"/>
        <v>-</v>
      </c>
      <c r="AF19" s="61" t="str">
        <f t="shared" si="12"/>
        <v>-</v>
      </c>
    </row>
    <row r="20" spans="2:32" x14ac:dyDescent="0.3">
      <c r="B20" s="114" t="s">
        <v>221</v>
      </c>
      <c r="C20" s="74">
        <f t="shared" si="0"/>
        <v>15.143905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28">
        <v>15.143905</v>
      </c>
      <c r="J20" s="18">
        <v>0</v>
      </c>
      <c r="K20" s="30">
        <v>0</v>
      </c>
      <c r="L20" s="112">
        <v>0</v>
      </c>
      <c r="M20" s="74">
        <f t="shared" si="10"/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79">
        <v>0</v>
      </c>
      <c r="W20" s="70" t="str">
        <f t="shared" si="1"/>
        <v>-</v>
      </c>
      <c r="X20" s="61" t="str">
        <f t="shared" si="2"/>
        <v>-</v>
      </c>
      <c r="Y20" s="61" t="str">
        <f t="shared" si="3"/>
        <v>-</v>
      </c>
      <c r="Z20" s="61" t="str">
        <f t="shared" si="4"/>
        <v>-</v>
      </c>
      <c r="AA20" s="61" t="str">
        <f t="shared" si="5"/>
        <v>-</v>
      </c>
      <c r="AB20" s="61" t="str">
        <f t="shared" si="6"/>
        <v>-</v>
      </c>
      <c r="AC20" s="61" t="str">
        <f t="shared" si="7"/>
        <v>-</v>
      </c>
      <c r="AD20" s="61" t="str">
        <f t="shared" si="8"/>
        <v>-</v>
      </c>
      <c r="AE20" s="61" t="str">
        <f t="shared" si="11"/>
        <v>-</v>
      </c>
      <c r="AF20" s="61" t="str">
        <f t="shared" si="12"/>
        <v>-</v>
      </c>
    </row>
    <row r="21" spans="2:32" x14ac:dyDescent="0.3">
      <c r="B21" s="114" t="s">
        <v>237</v>
      </c>
      <c r="C21" s="74">
        <f t="shared" si="0"/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30">
        <v>0</v>
      </c>
      <c r="L21" s="112">
        <v>0</v>
      </c>
      <c r="M21" s="74">
        <f t="shared" si="10"/>
        <v>0.55010499999999996</v>
      </c>
      <c r="N21" s="30">
        <v>0</v>
      </c>
      <c r="O21" s="30">
        <v>0</v>
      </c>
      <c r="P21" s="30">
        <v>0.55010499999999996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79">
        <v>0</v>
      </c>
      <c r="W21" s="70">
        <f t="shared" si="1"/>
        <v>-1</v>
      </c>
      <c r="X21" s="61" t="str">
        <f t="shared" si="2"/>
        <v>-</v>
      </c>
      <c r="Y21" s="61" t="str">
        <f t="shared" si="3"/>
        <v>-</v>
      </c>
      <c r="Z21" s="61">
        <f t="shared" si="4"/>
        <v>-1</v>
      </c>
      <c r="AA21" s="61" t="str">
        <f t="shared" si="5"/>
        <v>-</v>
      </c>
      <c r="AB21" s="61" t="str">
        <f t="shared" si="6"/>
        <v>-</v>
      </c>
      <c r="AC21" s="61" t="str">
        <f t="shared" si="7"/>
        <v>-</v>
      </c>
      <c r="AD21" s="61" t="str">
        <f t="shared" si="8"/>
        <v>-</v>
      </c>
      <c r="AE21" s="61" t="str">
        <f t="shared" si="11"/>
        <v>-</v>
      </c>
      <c r="AF21" s="61" t="str">
        <f t="shared" si="12"/>
        <v>-</v>
      </c>
    </row>
    <row r="22" spans="2:32" x14ac:dyDescent="0.3">
      <c r="B22" s="115" t="s">
        <v>246</v>
      </c>
      <c r="C22" s="74">
        <f t="shared" si="0"/>
        <v>0.85535499999999998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30">
        <v>0.85535499999999998</v>
      </c>
      <c r="L22" s="112">
        <v>0</v>
      </c>
      <c r="M22" s="74">
        <f t="shared" si="10"/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79">
        <v>0</v>
      </c>
      <c r="W22" s="70"/>
      <c r="X22" s="61" t="str">
        <f t="shared" si="2"/>
        <v>-</v>
      </c>
      <c r="Y22" s="61" t="str">
        <f t="shared" si="3"/>
        <v>-</v>
      </c>
      <c r="Z22" s="61" t="str">
        <f t="shared" si="4"/>
        <v>-</v>
      </c>
      <c r="AA22" s="61" t="str">
        <f t="shared" si="5"/>
        <v>-</v>
      </c>
      <c r="AB22" s="61" t="str">
        <f t="shared" si="6"/>
        <v>-</v>
      </c>
      <c r="AC22" s="61" t="str">
        <f t="shared" si="7"/>
        <v>-</v>
      </c>
      <c r="AD22" s="61" t="str">
        <f t="shared" si="8"/>
        <v>-</v>
      </c>
      <c r="AE22" s="61" t="str">
        <f t="shared" si="11"/>
        <v>-</v>
      </c>
      <c r="AF22" s="61" t="str">
        <f t="shared" si="12"/>
        <v>-</v>
      </c>
    </row>
    <row r="23" spans="2:32" x14ac:dyDescent="0.3">
      <c r="B23" s="116" t="s">
        <v>13</v>
      </c>
      <c r="C23" s="96">
        <f t="shared" ref="C23:L23" si="13">SUM(C7:C22)</f>
        <v>1071.3554679999997</v>
      </c>
      <c r="D23" s="133">
        <f t="shared" si="13"/>
        <v>0</v>
      </c>
      <c r="E23" s="131">
        <f t="shared" si="13"/>
        <v>0</v>
      </c>
      <c r="F23" s="131">
        <f t="shared" si="13"/>
        <v>0</v>
      </c>
      <c r="G23" s="131">
        <f t="shared" si="13"/>
        <v>0</v>
      </c>
      <c r="H23" s="131">
        <f t="shared" si="13"/>
        <v>0</v>
      </c>
      <c r="I23" s="131">
        <f t="shared" si="13"/>
        <v>391.729285</v>
      </c>
      <c r="J23" s="131">
        <f t="shared" si="13"/>
        <v>0</v>
      </c>
      <c r="K23" s="131">
        <f t="shared" si="13"/>
        <v>324.20975899999996</v>
      </c>
      <c r="L23" s="131">
        <f t="shared" si="13"/>
        <v>355.41642400000001</v>
      </c>
      <c r="M23" s="96">
        <f>SUM(N23:V23)</f>
        <v>4121.2757899999997</v>
      </c>
      <c r="N23" s="131">
        <f t="shared" ref="N23:V23" si="14">SUM(N7:N22)</f>
        <v>328.74833599999999</v>
      </c>
      <c r="O23" s="132">
        <f t="shared" si="14"/>
        <v>371.976945</v>
      </c>
      <c r="P23" s="133">
        <f t="shared" si="14"/>
        <v>336.04187799999994</v>
      </c>
      <c r="Q23" s="132">
        <f t="shared" si="14"/>
        <v>634.91776499999992</v>
      </c>
      <c r="R23" s="133">
        <f t="shared" si="14"/>
        <v>101.324603</v>
      </c>
      <c r="S23" s="132">
        <f t="shared" si="14"/>
        <v>606.11319200000003</v>
      </c>
      <c r="T23" s="133">
        <f t="shared" si="14"/>
        <v>656.53238599999997</v>
      </c>
      <c r="U23" s="131">
        <f t="shared" si="14"/>
        <v>544.04677600000002</v>
      </c>
      <c r="V23" s="131">
        <f t="shared" si="14"/>
        <v>541.57390899999996</v>
      </c>
      <c r="W23" s="87">
        <f t="shared" ref="W23:AD23" si="15">IF(ISERROR(C23/M23-1),"-",(C23/M23-1))</f>
        <v>-0.74004276282611992</v>
      </c>
      <c r="X23" s="165">
        <f t="shared" si="15"/>
        <v>-1</v>
      </c>
      <c r="Y23" s="165">
        <f t="shared" si="15"/>
        <v>-1</v>
      </c>
      <c r="Z23" s="166">
        <f t="shared" si="15"/>
        <v>-1</v>
      </c>
      <c r="AA23" s="72">
        <f t="shared" si="15"/>
        <v>-1</v>
      </c>
      <c r="AB23" s="165">
        <f t="shared" si="15"/>
        <v>-1</v>
      </c>
      <c r="AC23" s="165">
        <f t="shared" si="15"/>
        <v>-0.35370275689363317</v>
      </c>
      <c r="AD23" s="165">
        <f t="shared" si="15"/>
        <v>-1</v>
      </c>
      <c r="AE23" s="167">
        <f t="shared" si="11"/>
        <v>-0.40407741888723192</v>
      </c>
      <c r="AF23" s="168">
        <f t="shared" si="12"/>
        <v>-0.34373421966308193</v>
      </c>
    </row>
    <row r="24" spans="2:32" x14ac:dyDescent="0.3">
      <c r="B24" s="2" t="s">
        <v>291</v>
      </c>
    </row>
    <row r="25" spans="2:32" x14ac:dyDescent="0.3">
      <c r="E25" s="27"/>
    </row>
    <row r="26" spans="2:32" x14ac:dyDescent="0.3">
      <c r="C26" s="27"/>
      <c r="E26" s="27"/>
    </row>
    <row r="27" spans="2:32" x14ac:dyDescent="0.3">
      <c r="C27" s="27"/>
      <c r="E27" s="27"/>
    </row>
    <row r="28" spans="2:32" x14ac:dyDescent="0.3">
      <c r="C28" s="27"/>
      <c r="E28" s="27"/>
    </row>
    <row r="29" spans="2:32" x14ac:dyDescent="0.3">
      <c r="C29" s="2"/>
      <c r="E29" s="27"/>
    </row>
    <row r="30" spans="2:32" x14ac:dyDescent="0.3">
      <c r="E30" s="27"/>
    </row>
  </sheetData>
  <mergeCells count="7">
    <mergeCell ref="B5:B6"/>
    <mergeCell ref="W4:AF4"/>
    <mergeCell ref="W5:AF5"/>
    <mergeCell ref="C4:L4"/>
    <mergeCell ref="M4:V4"/>
    <mergeCell ref="C5:L5"/>
    <mergeCell ref="M5:V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11" customWidth="1"/>
    <col min="2" max="2" width="45.77734375" style="11" customWidth="1"/>
    <col min="3" max="16384" width="8.88671875" style="11"/>
  </cols>
  <sheetData>
    <row r="1" spans="1:33" s="2" customFormat="1" x14ac:dyDescent="0.3">
      <c r="A1" s="11"/>
      <c r="C1" s="11"/>
      <c r="AG1" s="11"/>
    </row>
    <row r="2" spans="1:33" s="2" customFormat="1" x14ac:dyDescent="0.3">
      <c r="A2" s="11"/>
      <c r="B2" s="3" t="s">
        <v>346</v>
      </c>
      <c r="C2" s="11"/>
      <c r="AG2" s="11"/>
    </row>
    <row r="3" spans="1:33" s="2" customFormat="1" x14ac:dyDescent="0.3">
      <c r="A3" s="11"/>
      <c r="B3" s="21"/>
      <c r="C3" s="11"/>
      <c r="AG3" s="11"/>
    </row>
    <row r="4" spans="1:33" s="2" customFormat="1" x14ac:dyDescent="0.3">
      <c r="A4" s="11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  <c r="M4" s="192" t="s">
        <v>10</v>
      </c>
      <c r="N4" s="177"/>
      <c r="O4" s="177"/>
      <c r="P4" s="177"/>
      <c r="Q4" s="177"/>
      <c r="R4" s="177"/>
      <c r="S4" s="177"/>
      <c r="T4" s="177"/>
      <c r="U4" s="177"/>
      <c r="V4" s="178"/>
      <c r="W4" s="174" t="s">
        <v>310</v>
      </c>
      <c r="X4" s="174"/>
      <c r="Y4" s="174"/>
      <c r="Z4" s="174"/>
      <c r="AA4" s="174"/>
      <c r="AB4" s="174"/>
      <c r="AC4" s="174"/>
      <c r="AD4" s="174"/>
      <c r="AE4" s="174"/>
      <c r="AF4" s="200"/>
      <c r="AG4" s="11"/>
    </row>
    <row r="5" spans="1:33" s="2" customFormat="1" x14ac:dyDescent="0.3">
      <c r="A5" s="11"/>
      <c r="B5" s="201" t="s">
        <v>323</v>
      </c>
      <c r="C5" s="177">
        <v>2020</v>
      </c>
      <c r="D5" s="177"/>
      <c r="E5" s="177"/>
      <c r="F5" s="177"/>
      <c r="G5" s="177"/>
      <c r="H5" s="177"/>
      <c r="I5" s="177"/>
      <c r="J5" s="177"/>
      <c r="K5" s="177"/>
      <c r="L5" s="178"/>
      <c r="M5" s="177">
        <v>2019</v>
      </c>
      <c r="N5" s="177"/>
      <c r="O5" s="177"/>
      <c r="P5" s="177"/>
      <c r="Q5" s="177"/>
      <c r="R5" s="177"/>
      <c r="S5" s="177"/>
      <c r="T5" s="177"/>
      <c r="U5" s="177"/>
      <c r="V5" s="178"/>
      <c r="W5" s="193" t="s">
        <v>311</v>
      </c>
      <c r="X5" s="194"/>
      <c r="Y5" s="194"/>
      <c r="Z5" s="194"/>
      <c r="AA5" s="194"/>
      <c r="AB5" s="194"/>
      <c r="AC5" s="194"/>
      <c r="AD5" s="194"/>
      <c r="AE5" s="194"/>
      <c r="AF5" s="194"/>
      <c r="AG5" s="11"/>
    </row>
    <row r="6" spans="1:33" s="2" customFormat="1" x14ac:dyDescent="0.3">
      <c r="A6" s="11"/>
      <c r="B6" s="196"/>
      <c r="C6" s="12" t="s">
        <v>13</v>
      </c>
      <c r="D6" s="26" t="s">
        <v>300</v>
      </c>
      <c r="E6" s="12" t="s">
        <v>301</v>
      </c>
      <c r="F6" s="25" t="s">
        <v>302</v>
      </c>
      <c r="G6" s="26" t="s">
        <v>303</v>
      </c>
      <c r="H6" s="12" t="s">
        <v>304</v>
      </c>
      <c r="I6" s="25" t="s">
        <v>305</v>
      </c>
      <c r="J6" s="25" t="s">
        <v>306</v>
      </c>
      <c r="K6" s="26" t="s">
        <v>307</v>
      </c>
      <c r="L6" s="94" t="s">
        <v>308</v>
      </c>
      <c r="M6" s="12" t="s">
        <v>13</v>
      </c>
      <c r="N6" s="26" t="s">
        <v>300</v>
      </c>
      <c r="O6" s="12" t="s">
        <v>301</v>
      </c>
      <c r="P6" s="26" t="s">
        <v>302</v>
      </c>
      <c r="Q6" s="26" t="s">
        <v>303</v>
      </c>
      <c r="R6" s="12" t="s">
        <v>304</v>
      </c>
      <c r="S6" s="26" t="s">
        <v>305</v>
      </c>
      <c r="T6" s="26" t="s">
        <v>306</v>
      </c>
      <c r="U6" s="12" t="s">
        <v>307</v>
      </c>
      <c r="V6" s="82" t="s">
        <v>308</v>
      </c>
      <c r="W6" s="12" t="s">
        <v>13</v>
      </c>
      <c r="X6" s="7" t="s">
        <v>300</v>
      </c>
      <c r="Y6" s="12" t="s">
        <v>301</v>
      </c>
      <c r="Z6" s="7" t="s">
        <v>302</v>
      </c>
      <c r="AA6" s="7" t="s">
        <v>303</v>
      </c>
      <c r="AB6" s="12" t="s">
        <v>304</v>
      </c>
      <c r="AC6" s="7" t="s">
        <v>305</v>
      </c>
      <c r="AD6" s="7" t="s">
        <v>306</v>
      </c>
      <c r="AE6" s="12" t="s">
        <v>307</v>
      </c>
      <c r="AF6" s="13" t="s">
        <v>308</v>
      </c>
      <c r="AG6" s="11"/>
    </row>
    <row r="7" spans="1:33" s="2" customFormat="1" x14ac:dyDescent="0.3">
      <c r="A7" s="11"/>
      <c r="B7" s="158" t="s">
        <v>79</v>
      </c>
      <c r="C7" s="74">
        <f>SUM(D7:L7)</f>
        <v>67.632126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0">
        <v>37.445186</v>
      </c>
      <c r="J7" s="32">
        <v>0</v>
      </c>
      <c r="K7" s="30">
        <v>13.446406</v>
      </c>
      <c r="L7" s="79">
        <v>16.740534</v>
      </c>
      <c r="M7" s="74">
        <f>SUM(N7:V7)</f>
        <v>248.353668</v>
      </c>
      <c r="N7" s="18">
        <v>27.867519000000001</v>
      </c>
      <c r="O7" s="18">
        <v>28.868217999999999</v>
      </c>
      <c r="P7" s="18">
        <v>28.433373</v>
      </c>
      <c r="Q7" s="18">
        <v>26.361065</v>
      </c>
      <c r="R7" s="18">
        <v>13.7461</v>
      </c>
      <c r="S7" s="18">
        <v>31.249670999999999</v>
      </c>
      <c r="T7" s="18">
        <v>30.848351999999998</v>
      </c>
      <c r="U7" s="18">
        <v>15.06194</v>
      </c>
      <c r="V7" s="81">
        <v>45.917430000000003</v>
      </c>
      <c r="W7" s="70">
        <f t="shared" ref="W7:W28" si="0">IF(ISERROR(C7/M7-1),"-",(C7/M7-1))</f>
        <v>-0.72767816741083924</v>
      </c>
      <c r="X7" s="61">
        <f t="shared" ref="X7:X28" si="1">IF(ISERROR(D7/N7-1),"-",(D7/N7-1))</f>
        <v>-1</v>
      </c>
      <c r="Y7" s="61">
        <f t="shared" ref="Y7:Y28" si="2">IF(ISERROR(E7/O7-1),"-",(E7/O7-1))</f>
        <v>-1</v>
      </c>
      <c r="Z7" s="61">
        <f t="shared" ref="Z7:Z28" si="3">IF(ISERROR(F7/P7-1),"-",(F7/P7-1))</f>
        <v>-1</v>
      </c>
      <c r="AA7" s="61">
        <f t="shared" ref="AA7:AA28" si="4">IF(ISERROR(G7/Q7-1),"-",(G7/Q7-1))</f>
        <v>-1</v>
      </c>
      <c r="AB7" s="61">
        <f t="shared" ref="AB7:AB28" si="5">IF(ISERROR(H7/R7-1),"-",(H7/R7-1))</f>
        <v>-1</v>
      </c>
      <c r="AC7" s="61">
        <f t="shared" ref="AC7:AC28" si="6">IF(ISERROR(I7/S7-1),"-",(I7/S7-1))</f>
        <v>0.19825856726619628</v>
      </c>
      <c r="AD7" s="61">
        <f t="shared" ref="AD7:AD28" si="7">IF(ISERROR(J7/T7-1),"-",(J7/T7-1))</f>
        <v>-1</v>
      </c>
      <c r="AE7" s="61">
        <f t="shared" ref="AE7" si="8">IF(ISERROR(K7/U7-1),"-",(K7/U7-1))</f>
        <v>-0.10725935702837752</v>
      </c>
      <c r="AF7" s="61" t="str">
        <f>IF(ISERROR(#REF!/V7-1),"-",(#REF!/V7-1))</f>
        <v>-</v>
      </c>
      <c r="AG7" s="11"/>
    </row>
    <row r="8" spans="1:33" s="2" customFormat="1" x14ac:dyDescent="0.3">
      <c r="A8" s="11"/>
      <c r="B8" s="158" t="s">
        <v>83</v>
      </c>
      <c r="C8" s="74">
        <f t="shared" ref="C8:C27" si="9">SUM(D8:L8)</f>
        <v>14.906866999999998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0">
        <v>6.515021</v>
      </c>
      <c r="J8" s="32">
        <v>0</v>
      </c>
      <c r="K8" s="30">
        <v>0</v>
      </c>
      <c r="L8" s="79">
        <v>8.3918459999999993</v>
      </c>
      <c r="M8" s="74">
        <f t="shared" ref="M8:M27" si="10">SUM(N8:V8)</f>
        <v>94.929462000000015</v>
      </c>
      <c r="N8" s="18">
        <v>0</v>
      </c>
      <c r="O8" s="18">
        <v>12.330289</v>
      </c>
      <c r="P8" s="18">
        <v>21.128057999999999</v>
      </c>
      <c r="Q8" s="18">
        <v>20.396394000000001</v>
      </c>
      <c r="R8" s="18">
        <v>1.1048549999999999</v>
      </c>
      <c r="S8" s="18">
        <v>15.578593</v>
      </c>
      <c r="T8" s="18">
        <v>16.800052000000001</v>
      </c>
      <c r="U8" s="18">
        <v>0</v>
      </c>
      <c r="V8" s="81">
        <v>7.591221</v>
      </c>
      <c r="W8" s="70">
        <f t="shared" si="0"/>
        <v>-0.84296901419287518</v>
      </c>
      <c r="X8" s="61" t="str">
        <f t="shared" si="1"/>
        <v>-</v>
      </c>
      <c r="Y8" s="61">
        <f t="shared" si="2"/>
        <v>-1</v>
      </c>
      <c r="Z8" s="61">
        <f t="shared" si="3"/>
        <v>-1</v>
      </c>
      <c r="AA8" s="61">
        <f t="shared" si="4"/>
        <v>-1</v>
      </c>
      <c r="AB8" s="61">
        <f t="shared" si="5"/>
        <v>-1</v>
      </c>
      <c r="AC8" s="61">
        <f t="shared" si="6"/>
        <v>-0.58179657174431609</v>
      </c>
      <c r="AD8" s="61">
        <f t="shared" si="7"/>
        <v>-1</v>
      </c>
      <c r="AE8" s="61" t="str">
        <f t="shared" ref="AE8:AE28" si="11">IF(ISERROR(K8/U8-1),"-",(K8/U8-1))</f>
        <v>-</v>
      </c>
      <c r="AF8" s="61" t="str">
        <f>IF(ISERROR(#REF!/V8-1),"-",(#REF!/V8-1))</f>
        <v>-</v>
      </c>
      <c r="AG8" s="11"/>
    </row>
    <row r="9" spans="1:33" s="2" customFormat="1" x14ac:dyDescent="0.3">
      <c r="A9" s="11"/>
      <c r="B9" s="158" t="s">
        <v>81</v>
      </c>
      <c r="C9" s="74">
        <f t="shared" si="9"/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8">
        <v>0</v>
      </c>
      <c r="J9" s="32">
        <v>0</v>
      </c>
      <c r="K9" s="30">
        <v>0</v>
      </c>
      <c r="L9" s="79">
        <v>0</v>
      </c>
      <c r="M9" s="74">
        <f t="shared" si="10"/>
        <v>5.5999999999999999E-3</v>
      </c>
      <c r="N9" s="18">
        <v>0</v>
      </c>
      <c r="O9" s="18">
        <v>0</v>
      </c>
      <c r="P9" s="18">
        <v>0</v>
      </c>
      <c r="Q9" s="18">
        <v>0</v>
      </c>
      <c r="R9" s="18">
        <v>5.5999999999999999E-3</v>
      </c>
      <c r="S9" s="18">
        <v>0</v>
      </c>
      <c r="T9" s="18">
        <v>0</v>
      </c>
      <c r="U9" s="18">
        <v>0</v>
      </c>
      <c r="V9" s="81">
        <v>0</v>
      </c>
      <c r="W9" s="70">
        <f t="shared" si="0"/>
        <v>-1</v>
      </c>
      <c r="X9" s="61" t="str">
        <f t="shared" si="1"/>
        <v>-</v>
      </c>
      <c r="Y9" s="61" t="str">
        <f t="shared" si="2"/>
        <v>-</v>
      </c>
      <c r="Z9" s="61" t="str">
        <f t="shared" si="3"/>
        <v>-</v>
      </c>
      <c r="AA9" s="61" t="str">
        <f t="shared" si="4"/>
        <v>-</v>
      </c>
      <c r="AB9" s="61">
        <f t="shared" si="5"/>
        <v>-1</v>
      </c>
      <c r="AC9" s="61" t="str">
        <f t="shared" si="6"/>
        <v>-</v>
      </c>
      <c r="AD9" s="61" t="str">
        <f t="shared" si="7"/>
        <v>-</v>
      </c>
      <c r="AE9" s="61" t="str">
        <f t="shared" si="11"/>
        <v>-</v>
      </c>
      <c r="AF9" s="61" t="str">
        <f t="shared" ref="AF9:AF28" si="12">IF(ISERROR(L9/V9-1),"-",(L9/V9-1))</f>
        <v>-</v>
      </c>
      <c r="AG9" s="11"/>
    </row>
    <row r="10" spans="1:33" s="2" customFormat="1" x14ac:dyDescent="0.3">
      <c r="A10" s="11"/>
      <c r="B10" s="158" t="s">
        <v>162</v>
      </c>
      <c r="C10" s="74">
        <f t="shared" si="9"/>
        <v>77.450770999999989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0">
        <v>29.313468</v>
      </c>
      <c r="J10" s="32">
        <v>0</v>
      </c>
      <c r="K10" s="30">
        <v>39.122684999999997</v>
      </c>
      <c r="L10" s="79">
        <v>9.0146180000000005</v>
      </c>
      <c r="M10" s="74">
        <f t="shared" si="10"/>
        <v>254.04570700000002</v>
      </c>
      <c r="N10" s="18">
        <v>37.500416000000001</v>
      </c>
      <c r="O10" s="18">
        <v>38.535742999999997</v>
      </c>
      <c r="P10" s="18">
        <v>21.023164000000001</v>
      </c>
      <c r="Q10" s="18">
        <v>18.740772</v>
      </c>
      <c r="R10" s="18">
        <v>19.499209</v>
      </c>
      <c r="S10" s="18">
        <v>35.72392</v>
      </c>
      <c r="T10" s="18">
        <v>35.504432000000001</v>
      </c>
      <c r="U10" s="18">
        <v>20.898997000000001</v>
      </c>
      <c r="V10" s="81">
        <v>26.619053999999998</v>
      </c>
      <c r="W10" s="70">
        <f t="shared" si="0"/>
        <v>-0.69513056561904429</v>
      </c>
      <c r="X10" s="61">
        <f t="shared" si="1"/>
        <v>-1</v>
      </c>
      <c r="Y10" s="61">
        <f t="shared" si="2"/>
        <v>-1</v>
      </c>
      <c r="Z10" s="61">
        <f t="shared" si="3"/>
        <v>-1</v>
      </c>
      <c r="AA10" s="61">
        <f t="shared" si="4"/>
        <v>-1</v>
      </c>
      <c r="AB10" s="61">
        <f t="shared" si="5"/>
        <v>-1</v>
      </c>
      <c r="AC10" s="61">
        <f t="shared" si="6"/>
        <v>-0.17944424911935752</v>
      </c>
      <c r="AD10" s="61">
        <f t="shared" si="7"/>
        <v>-1</v>
      </c>
      <c r="AE10" s="61">
        <f t="shared" si="11"/>
        <v>0.87198864136876963</v>
      </c>
      <c r="AF10" s="61" t="str">
        <f>IF(ISERROR(#REF!/V10-1),"-",(#REF!/V10-1))</f>
        <v>-</v>
      </c>
      <c r="AG10" s="11"/>
    </row>
    <row r="11" spans="1:33" s="2" customFormat="1" x14ac:dyDescent="0.3">
      <c r="A11" s="11"/>
      <c r="B11" s="158" t="s">
        <v>64</v>
      </c>
      <c r="C11" s="74">
        <f t="shared" si="9"/>
        <v>62.513159000000002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0">
        <v>14.389340000000001</v>
      </c>
      <c r="J11" s="32">
        <v>0</v>
      </c>
      <c r="K11" s="30">
        <v>0</v>
      </c>
      <c r="L11" s="79">
        <v>48.123818999999997</v>
      </c>
      <c r="M11" s="74">
        <f t="shared" si="10"/>
        <v>20.597297999999999</v>
      </c>
      <c r="N11" s="18">
        <v>0</v>
      </c>
      <c r="O11" s="18">
        <v>0</v>
      </c>
      <c r="P11" s="18">
        <v>6.8941670000000004</v>
      </c>
      <c r="Q11" s="18">
        <v>0</v>
      </c>
      <c r="R11" s="18">
        <v>0</v>
      </c>
      <c r="S11" s="18">
        <v>13.226786000000001</v>
      </c>
      <c r="T11" s="18">
        <v>0.47634500000000002</v>
      </c>
      <c r="U11" s="18">
        <v>0</v>
      </c>
      <c r="V11" s="81">
        <v>0</v>
      </c>
      <c r="W11" s="70">
        <f t="shared" si="0"/>
        <v>2.0350174571441362</v>
      </c>
      <c r="X11" s="61" t="str">
        <f t="shared" si="1"/>
        <v>-</v>
      </c>
      <c r="Y11" s="61" t="str">
        <f t="shared" si="2"/>
        <v>-</v>
      </c>
      <c r="Z11" s="61">
        <f t="shared" si="3"/>
        <v>-1</v>
      </c>
      <c r="AA11" s="61" t="str">
        <f t="shared" si="4"/>
        <v>-</v>
      </c>
      <c r="AB11" s="61" t="str">
        <f t="shared" si="5"/>
        <v>-</v>
      </c>
      <c r="AC11" s="61">
        <f t="shared" si="6"/>
        <v>8.7893914666798079E-2</v>
      </c>
      <c r="AD11" s="61">
        <f t="shared" si="7"/>
        <v>-1</v>
      </c>
      <c r="AE11" s="61" t="str">
        <f t="shared" si="11"/>
        <v>-</v>
      </c>
      <c r="AF11" s="61" t="str">
        <f>IF(ISERROR(#REF!/V11-1),"-",(#REF!/V11-1))</f>
        <v>-</v>
      </c>
      <c r="AG11" s="11"/>
    </row>
    <row r="12" spans="1:33" s="2" customFormat="1" x14ac:dyDescent="0.3">
      <c r="A12" s="11"/>
      <c r="B12" s="158" t="s">
        <v>61</v>
      </c>
      <c r="C12" s="74">
        <f t="shared" si="9"/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18">
        <v>0</v>
      </c>
      <c r="J12" s="32">
        <v>0</v>
      </c>
      <c r="K12" s="30">
        <v>0</v>
      </c>
      <c r="L12" s="79">
        <v>0</v>
      </c>
      <c r="M12" s="74">
        <f t="shared" si="10"/>
        <v>2.0068229999999998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2.0068229999999998</v>
      </c>
      <c r="U12" s="18">
        <v>0</v>
      </c>
      <c r="V12" s="81">
        <v>0</v>
      </c>
      <c r="W12" s="70">
        <f t="shared" si="0"/>
        <v>-1</v>
      </c>
      <c r="X12" s="61" t="str">
        <f t="shared" si="1"/>
        <v>-</v>
      </c>
      <c r="Y12" s="61" t="str">
        <f t="shared" si="2"/>
        <v>-</v>
      </c>
      <c r="Z12" s="61" t="str">
        <f t="shared" si="3"/>
        <v>-</v>
      </c>
      <c r="AA12" s="61" t="str">
        <f t="shared" si="4"/>
        <v>-</v>
      </c>
      <c r="AB12" s="61" t="str">
        <f t="shared" si="5"/>
        <v>-</v>
      </c>
      <c r="AC12" s="61" t="str">
        <f t="shared" si="6"/>
        <v>-</v>
      </c>
      <c r="AD12" s="61">
        <f t="shared" si="7"/>
        <v>-1</v>
      </c>
      <c r="AE12" s="61" t="str">
        <f t="shared" si="11"/>
        <v>-</v>
      </c>
      <c r="AF12" s="61" t="str">
        <f t="shared" si="12"/>
        <v>-</v>
      </c>
      <c r="AG12" s="11"/>
    </row>
    <row r="13" spans="1:33" s="2" customFormat="1" x14ac:dyDescent="0.3">
      <c r="A13" s="11"/>
      <c r="B13" s="158" t="s">
        <v>93</v>
      </c>
      <c r="C13" s="74">
        <f t="shared" si="9"/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8">
        <v>0</v>
      </c>
      <c r="J13" s="32">
        <v>0</v>
      </c>
      <c r="K13" s="30">
        <v>0</v>
      </c>
      <c r="L13" s="79">
        <v>0</v>
      </c>
      <c r="M13" s="74">
        <f t="shared" si="10"/>
        <v>0.214921</v>
      </c>
      <c r="N13" s="18">
        <v>0</v>
      </c>
      <c r="O13" s="18">
        <v>0</v>
      </c>
      <c r="P13" s="18">
        <v>0.2127</v>
      </c>
      <c r="Q13" s="18">
        <v>0</v>
      </c>
      <c r="R13" s="18">
        <v>2.2209999999999999E-3</v>
      </c>
      <c r="S13" s="18">
        <v>0</v>
      </c>
      <c r="T13" s="18">
        <v>0</v>
      </c>
      <c r="U13" s="18">
        <v>0</v>
      </c>
      <c r="V13" s="81">
        <v>0</v>
      </c>
      <c r="W13" s="70">
        <f t="shared" si="0"/>
        <v>-1</v>
      </c>
      <c r="X13" s="61" t="str">
        <f t="shared" si="1"/>
        <v>-</v>
      </c>
      <c r="Y13" s="61" t="str">
        <f t="shared" si="2"/>
        <v>-</v>
      </c>
      <c r="Z13" s="61">
        <f t="shared" si="3"/>
        <v>-1</v>
      </c>
      <c r="AA13" s="61" t="str">
        <f t="shared" si="4"/>
        <v>-</v>
      </c>
      <c r="AB13" s="61">
        <f t="shared" si="5"/>
        <v>-1</v>
      </c>
      <c r="AC13" s="61" t="str">
        <f t="shared" si="6"/>
        <v>-</v>
      </c>
      <c r="AD13" s="61" t="str">
        <f t="shared" si="7"/>
        <v>-</v>
      </c>
      <c r="AE13" s="61" t="str">
        <f t="shared" si="11"/>
        <v>-</v>
      </c>
      <c r="AF13" s="61" t="str">
        <f t="shared" si="12"/>
        <v>-</v>
      </c>
      <c r="AG13" s="11"/>
    </row>
    <row r="14" spans="1:33" s="2" customFormat="1" x14ac:dyDescent="0.3">
      <c r="A14" s="11"/>
      <c r="B14" s="158" t="s">
        <v>147</v>
      </c>
      <c r="C14" s="74">
        <f t="shared" si="9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18">
        <v>0</v>
      </c>
      <c r="J14" s="32">
        <v>0</v>
      </c>
      <c r="K14" s="30">
        <v>0</v>
      </c>
      <c r="L14" s="79">
        <v>0</v>
      </c>
      <c r="M14" s="74">
        <f t="shared" si="10"/>
        <v>0.56113099999999994</v>
      </c>
      <c r="N14" s="18">
        <v>0</v>
      </c>
      <c r="O14" s="18">
        <v>0</v>
      </c>
      <c r="P14" s="18">
        <v>0.55010499999999996</v>
      </c>
      <c r="Q14" s="18">
        <v>0</v>
      </c>
      <c r="R14" s="18">
        <v>0</v>
      </c>
      <c r="S14" s="18">
        <v>0</v>
      </c>
      <c r="T14" s="18">
        <v>1.1025999999999999E-2</v>
      </c>
      <c r="U14" s="18">
        <v>0</v>
      </c>
      <c r="V14" s="81">
        <v>0</v>
      </c>
      <c r="W14" s="70">
        <f t="shared" si="0"/>
        <v>-1</v>
      </c>
      <c r="X14" s="61" t="str">
        <f t="shared" si="1"/>
        <v>-</v>
      </c>
      <c r="Y14" s="61" t="str">
        <f t="shared" si="2"/>
        <v>-</v>
      </c>
      <c r="Z14" s="61">
        <f t="shared" si="3"/>
        <v>-1</v>
      </c>
      <c r="AA14" s="61" t="str">
        <f t="shared" si="4"/>
        <v>-</v>
      </c>
      <c r="AB14" s="61" t="str">
        <f t="shared" si="5"/>
        <v>-</v>
      </c>
      <c r="AC14" s="61" t="str">
        <f t="shared" si="6"/>
        <v>-</v>
      </c>
      <c r="AD14" s="61">
        <f t="shared" si="7"/>
        <v>-1</v>
      </c>
      <c r="AE14" s="61" t="str">
        <f t="shared" si="11"/>
        <v>-</v>
      </c>
      <c r="AF14" s="61" t="str">
        <f t="shared" si="12"/>
        <v>-</v>
      </c>
      <c r="AG14" s="11"/>
    </row>
    <row r="15" spans="1:33" s="2" customFormat="1" x14ac:dyDescent="0.3">
      <c r="A15" s="11"/>
      <c r="B15" s="158" t="s">
        <v>142</v>
      </c>
      <c r="C15" s="74">
        <f t="shared" si="9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8">
        <v>0</v>
      </c>
      <c r="J15" s="32">
        <v>0</v>
      </c>
      <c r="K15" s="30">
        <v>0</v>
      </c>
      <c r="L15" s="79">
        <v>0</v>
      </c>
      <c r="M15" s="74">
        <f t="shared" si="10"/>
        <v>4.6046000000000004E-2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2.2053E-2</v>
      </c>
      <c r="V15" s="81">
        <v>2.3993E-2</v>
      </c>
      <c r="W15" s="70">
        <f t="shared" si="0"/>
        <v>-1</v>
      </c>
      <c r="X15" s="61" t="str">
        <f t="shared" si="1"/>
        <v>-</v>
      </c>
      <c r="Y15" s="61" t="str">
        <f t="shared" si="2"/>
        <v>-</v>
      </c>
      <c r="Z15" s="61" t="str">
        <f t="shared" si="3"/>
        <v>-</v>
      </c>
      <c r="AA15" s="61" t="str">
        <f t="shared" si="4"/>
        <v>-</v>
      </c>
      <c r="AB15" s="61" t="str">
        <f t="shared" si="5"/>
        <v>-</v>
      </c>
      <c r="AC15" s="61" t="str">
        <f t="shared" si="6"/>
        <v>-</v>
      </c>
      <c r="AD15" s="61" t="str">
        <f t="shared" si="7"/>
        <v>-</v>
      </c>
      <c r="AE15" s="61">
        <f t="shared" si="11"/>
        <v>-1</v>
      </c>
      <c r="AF15" s="61">
        <f t="shared" si="12"/>
        <v>-1</v>
      </c>
      <c r="AG15" s="11"/>
    </row>
    <row r="16" spans="1:33" s="2" customFormat="1" x14ac:dyDescent="0.3">
      <c r="A16" s="11"/>
      <c r="B16" s="158" t="s">
        <v>330</v>
      </c>
      <c r="C16" s="74">
        <f t="shared" si="9"/>
        <v>3.99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0">
        <v>1.9068000000000001</v>
      </c>
      <c r="J16" s="32">
        <v>0</v>
      </c>
      <c r="K16" s="30">
        <v>0</v>
      </c>
      <c r="L16" s="79">
        <v>2.0832000000000002</v>
      </c>
      <c r="M16" s="74">
        <f t="shared" si="10"/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81">
        <v>0</v>
      </c>
      <c r="W16" s="70" t="str">
        <f t="shared" si="0"/>
        <v>-</v>
      </c>
      <c r="X16" s="61" t="str">
        <f t="shared" si="1"/>
        <v>-</v>
      </c>
      <c r="Y16" s="61" t="str">
        <f t="shared" si="2"/>
        <v>-</v>
      </c>
      <c r="Z16" s="61" t="str">
        <f t="shared" si="3"/>
        <v>-</v>
      </c>
      <c r="AA16" s="61" t="str">
        <f t="shared" si="4"/>
        <v>-</v>
      </c>
      <c r="AB16" s="61" t="str">
        <f t="shared" si="5"/>
        <v>-</v>
      </c>
      <c r="AC16" s="61" t="str">
        <f t="shared" si="6"/>
        <v>-</v>
      </c>
      <c r="AD16" s="61" t="str">
        <f t="shared" si="7"/>
        <v>-</v>
      </c>
      <c r="AE16" s="61" t="str">
        <f t="shared" si="11"/>
        <v>-</v>
      </c>
      <c r="AF16" s="61" t="str">
        <f>IF(ISERROR(#REF!/V16-1),"-",(#REF!/V16-1))</f>
        <v>-</v>
      </c>
      <c r="AG16" s="11"/>
    </row>
    <row r="17" spans="1:33" s="2" customFormat="1" x14ac:dyDescent="0.3">
      <c r="A17" s="11"/>
      <c r="B17" s="158" t="s">
        <v>40</v>
      </c>
      <c r="C17" s="74">
        <f t="shared" si="9"/>
        <v>11.685295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32">
        <v>0</v>
      </c>
      <c r="K17" s="30">
        <v>0</v>
      </c>
      <c r="L17" s="79">
        <v>11.685295</v>
      </c>
      <c r="M17" s="74">
        <f t="shared" si="10"/>
        <v>12.243378</v>
      </c>
      <c r="N17" s="18">
        <v>0</v>
      </c>
      <c r="O17" s="18">
        <v>4.7253049999999996</v>
      </c>
      <c r="P17" s="18">
        <v>0</v>
      </c>
      <c r="Q17" s="18">
        <v>0</v>
      </c>
      <c r="R17" s="18">
        <v>0</v>
      </c>
      <c r="S17" s="18">
        <v>1.15343</v>
      </c>
      <c r="T17" s="18">
        <v>0.28476000000000001</v>
      </c>
      <c r="U17" s="18">
        <v>0</v>
      </c>
      <c r="V17" s="81">
        <v>6.0798829999999997</v>
      </c>
      <c r="W17" s="70">
        <f t="shared" si="0"/>
        <v>-4.5582436481173771E-2</v>
      </c>
      <c r="X17" s="61" t="str">
        <f t="shared" si="1"/>
        <v>-</v>
      </c>
      <c r="Y17" s="61">
        <f t="shared" si="2"/>
        <v>-1</v>
      </c>
      <c r="Z17" s="61" t="str">
        <f t="shared" si="3"/>
        <v>-</v>
      </c>
      <c r="AA17" s="61" t="str">
        <f t="shared" si="4"/>
        <v>-</v>
      </c>
      <c r="AB17" s="61" t="str">
        <f t="shared" si="5"/>
        <v>-</v>
      </c>
      <c r="AC17" s="61">
        <f t="shared" si="6"/>
        <v>-1</v>
      </c>
      <c r="AD17" s="61">
        <f t="shared" si="7"/>
        <v>-1</v>
      </c>
      <c r="AE17" s="61" t="str">
        <f t="shared" si="11"/>
        <v>-</v>
      </c>
      <c r="AF17" s="61" t="str">
        <f>IF(ISERROR(#REF!/V17-1),"-",(#REF!/V17-1))</f>
        <v>-</v>
      </c>
      <c r="AG17" s="11"/>
    </row>
    <row r="18" spans="1:33" s="2" customFormat="1" x14ac:dyDescent="0.3">
      <c r="A18" s="11"/>
      <c r="B18" s="158" t="s">
        <v>102</v>
      </c>
      <c r="C18" s="74">
        <f t="shared" si="9"/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32">
        <v>0</v>
      </c>
      <c r="K18" s="30">
        <v>0</v>
      </c>
      <c r="L18" s="79">
        <v>0</v>
      </c>
      <c r="M18" s="74">
        <f t="shared" si="10"/>
        <v>9.9646860000000004</v>
      </c>
      <c r="N18" s="18">
        <v>0</v>
      </c>
      <c r="O18" s="18">
        <v>0</v>
      </c>
      <c r="P18" s="18">
        <v>0</v>
      </c>
      <c r="Q18" s="18">
        <v>0</v>
      </c>
      <c r="R18" s="18">
        <v>9.9266059999999996</v>
      </c>
      <c r="S18" s="18">
        <v>0</v>
      </c>
      <c r="T18" s="18">
        <v>5.0000000000000001E-3</v>
      </c>
      <c r="U18" s="18">
        <v>2.2053E-2</v>
      </c>
      <c r="V18" s="81">
        <v>1.1027E-2</v>
      </c>
      <c r="W18" s="70">
        <f t="shared" si="0"/>
        <v>-1</v>
      </c>
      <c r="X18" s="61" t="str">
        <f t="shared" si="1"/>
        <v>-</v>
      </c>
      <c r="Y18" s="61" t="str">
        <f t="shared" si="2"/>
        <v>-</v>
      </c>
      <c r="Z18" s="61" t="str">
        <f t="shared" si="3"/>
        <v>-</v>
      </c>
      <c r="AA18" s="61" t="str">
        <f t="shared" si="4"/>
        <v>-</v>
      </c>
      <c r="AB18" s="61">
        <f t="shared" si="5"/>
        <v>-1</v>
      </c>
      <c r="AC18" s="61" t="str">
        <f t="shared" si="6"/>
        <v>-</v>
      </c>
      <c r="AD18" s="61">
        <f t="shared" si="7"/>
        <v>-1</v>
      </c>
      <c r="AE18" s="61">
        <f t="shared" si="11"/>
        <v>-1</v>
      </c>
      <c r="AF18" s="61">
        <f t="shared" si="12"/>
        <v>-1</v>
      </c>
      <c r="AG18" s="11"/>
    </row>
    <row r="19" spans="1:33" s="2" customFormat="1" x14ac:dyDescent="0.3">
      <c r="A19" s="11"/>
      <c r="B19" s="158" t="s">
        <v>92</v>
      </c>
      <c r="C19" s="74">
        <f t="shared" si="9"/>
        <v>10.217951000000001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0">
        <v>9.6216600000000003</v>
      </c>
      <c r="J19" s="32">
        <v>0</v>
      </c>
      <c r="K19" s="30">
        <v>0.59629100000000002</v>
      </c>
      <c r="L19" s="79">
        <v>0</v>
      </c>
      <c r="M19" s="74">
        <f t="shared" si="10"/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81">
        <v>0</v>
      </c>
      <c r="W19" s="70" t="str">
        <f t="shared" si="0"/>
        <v>-</v>
      </c>
      <c r="X19" s="61" t="str">
        <f t="shared" si="1"/>
        <v>-</v>
      </c>
      <c r="Y19" s="61" t="str">
        <f t="shared" si="2"/>
        <v>-</v>
      </c>
      <c r="Z19" s="61" t="str">
        <f t="shared" si="3"/>
        <v>-</v>
      </c>
      <c r="AA19" s="61" t="str">
        <f t="shared" si="4"/>
        <v>-</v>
      </c>
      <c r="AB19" s="61" t="str">
        <f t="shared" si="5"/>
        <v>-</v>
      </c>
      <c r="AC19" s="61" t="str">
        <f t="shared" si="6"/>
        <v>-</v>
      </c>
      <c r="AD19" s="61" t="str">
        <f t="shared" si="7"/>
        <v>-</v>
      </c>
      <c r="AE19" s="61" t="str">
        <f t="shared" si="11"/>
        <v>-</v>
      </c>
      <c r="AF19" s="61" t="str">
        <f t="shared" si="12"/>
        <v>-</v>
      </c>
      <c r="AG19" s="11"/>
    </row>
    <row r="20" spans="1:33" s="2" customFormat="1" x14ac:dyDescent="0.3">
      <c r="A20" s="11"/>
      <c r="B20" s="158" t="s">
        <v>156</v>
      </c>
      <c r="C20" s="74">
        <f t="shared" si="9"/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18">
        <v>0</v>
      </c>
      <c r="J20" s="32">
        <v>0</v>
      </c>
      <c r="K20" s="32">
        <v>0</v>
      </c>
      <c r="L20" s="79">
        <v>0</v>
      </c>
      <c r="M20" s="74">
        <f t="shared" si="10"/>
        <v>33.079500000000003</v>
      </c>
      <c r="N20" s="18">
        <v>0</v>
      </c>
      <c r="O20" s="18">
        <v>33.079500000000003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81">
        <v>0</v>
      </c>
      <c r="W20" s="70">
        <f t="shared" si="0"/>
        <v>-1</v>
      </c>
      <c r="X20" s="61" t="str">
        <f t="shared" si="1"/>
        <v>-</v>
      </c>
      <c r="Y20" s="61">
        <f t="shared" si="2"/>
        <v>-1</v>
      </c>
      <c r="Z20" s="61" t="str">
        <f t="shared" si="3"/>
        <v>-</v>
      </c>
      <c r="AA20" s="61" t="str">
        <f t="shared" si="4"/>
        <v>-</v>
      </c>
      <c r="AB20" s="61" t="str">
        <f t="shared" si="5"/>
        <v>-</v>
      </c>
      <c r="AC20" s="61" t="str">
        <f t="shared" si="6"/>
        <v>-</v>
      </c>
      <c r="AD20" s="61" t="str">
        <f t="shared" si="7"/>
        <v>-</v>
      </c>
      <c r="AE20" s="61" t="str">
        <f t="shared" si="11"/>
        <v>-</v>
      </c>
      <c r="AF20" s="61" t="str">
        <f t="shared" si="12"/>
        <v>-</v>
      </c>
      <c r="AG20" s="11"/>
    </row>
    <row r="21" spans="1:33" s="2" customFormat="1" x14ac:dyDescent="0.3">
      <c r="A21" s="11"/>
      <c r="B21" s="158" t="s">
        <v>120</v>
      </c>
      <c r="C21" s="74">
        <f t="shared" si="9"/>
        <v>1.828635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18">
        <v>0</v>
      </c>
      <c r="J21" s="32">
        <v>0</v>
      </c>
      <c r="K21" s="30">
        <v>1.828635</v>
      </c>
      <c r="L21" s="79"/>
      <c r="M21" s="74">
        <f t="shared" si="10"/>
        <v>0</v>
      </c>
      <c r="N21" s="18"/>
      <c r="O21" s="18"/>
      <c r="P21" s="18"/>
      <c r="Q21" s="18"/>
      <c r="R21" s="18"/>
      <c r="S21" s="18"/>
      <c r="T21" s="18"/>
      <c r="U21" s="18"/>
      <c r="V21" s="81"/>
      <c r="W21" s="70"/>
      <c r="X21" s="61"/>
      <c r="Y21" s="61"/>
      <c r="Z21" s="61"/>
      <c r="AA21" s="61"/>
      <c r="AB21" s="61"/>
      <c r="AC21" s="61"/>
      <c r="AD21" s="61"/>
      <c r="AE21" s="61"/>
      <c r="AF21" s="61"/>
      <c r="AG21" s="11"/>
    </row>
    <row r="22" spans="1:33" s="2" customFormat="1" x14ac:dyDescent="0.3">
      <c r="A22" s="11"/>
      <c r="B22" s="158" t="s">
        <v>28</v>
      </c>
      <c r="C22" s="74">
        <f t="shared" si="9"/>
        <v>103.44880500000001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0">
        <v>16.383561</v>
      </c>
      <c r="J22" s="32">
        <v>0</v>
      </c>
      <c r="K22" s="30">
        <v>87.065244000000007</v>
      </c>
      <c r="L22" s="79">
        <v>0</v>
      </c>
      <c r="M22" s="74">
        <f t="shared" si="10"/>
        <v>844.67176999999992</v>
      </c>
      <c r="N22" s="18">
        <v>122.576087</v>
      </c>
      <c r="O22" s="18">
        <v>80.846956000000006</v>
      </c>
      <c r="P22" s="18">
        <v>124.233068</v>
      </c>
      <c r="Q22" s="18">
        <v>128.05919499999999</v>
      </c>
      <c r="R22" s="18">
        <v>1.457238</v>
      </c>
      <c r="S22" s="18">
        <v>96.722817000000006</v>
      </c>
      <c r="T22" s="18">
        <v>112.879915</v>
      </c>
      <c r="U22" s="18">
        <v>71.488443000000004</v>
      </c>
      <c r="V22" s="81">
        <v>106.408051</v>
      </c>
      <c r="W22" s="70">
        <f t="shared" si="0"/>
        <v>-0.87752780586002066</v>
      </c>
      <c r="X22" s="61">
        <f t="shared" si="1"/>
        <v>-1</v>
      </c>
      <c r="Y22" s="61">
        <f t="shared" si="2"/>
        <v>-1</v>
      </c>
      <c r="Z22" s="61">
        <f t="shared" si="3"/>
        <v>-1</v>
      </c>
      <c r="AA22" s="61">
        <f t="shared" si="4"/>
        <v>-1</v>
      </c>
      <c r="AB22" s="61">
        <f t="shared" si="5"/>
        <v>-1</v>
      </c>
      <c r="AC22" s="61">
        <f t="shared" si="6"/>
        <v>-0.83061327711329991</v>
      </c>
      <c r="AD22" s="61">
        <f t="shared" si="7"/>
        <v>-1</v>
      </c>
      <c r="AE22" s="61">
        <f t="shared" si="11"/>
        <v>0.21789257600700584</v>
      </c>
      <c r="AF22" s="61">
        <f t="shared" si="12"/>
        <v>-1</v>
      </c>
      <c r="AG22" s="11"/>
    </row>
    <row r="23" spans="1:33" s="2" customFormat="1" x14ac:dyDescent="0.3">
      <c r="A23" s="11"/>
      <c r="B23" s="158" t="s">
        <v>60</v>
      </c>
      <c r="C23" s="74">
        <f t="shared" si="9"/>
        <v>3.6254000000000002E-2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18">
        <v>0</v>
      </c>
      <c r="J23" s="32">
        <v>0</v>
      </c>
      <c r="K23" s="30">
        <v>0</v>
      </c>
      <c r="L23" s="79">
        <v>3.6254000000000002E-2</v>
      </c>
      <c r="M23" s="74">
        <f t="shared" si="10"/>
        <v>6.0025999999999996E-2</v>
      </c>
      <c r="N23" s="18">
        <v>0</v>
      </c>
      <c r="O23" s="18">
        <v>4.411E-3</v>
      </c>
      <c r="P23" s="18">
        <v>0</v>
      </c>
      <c r="Q23" s="18">
        <v>0</v>
      </c>
      <c r="R23" s="18">
        <v>0</v>
      </c>
      <c r="S23" s="18">
        <v>5.5614999999999998E-2</v>
      </c>
      <c r="T23" s="18">
        <v>0</v>
      </c>
      <c r="U23" s="18">
        <v>0</v>
      </c>
      <c r="V23" s="81">
        <v>0</v>
      </c>
      <c r="W23" s="70">
        <f t="shared" si="0"/>
        <v>-0.39602838769866389</v>
      </c>
      <c r="X23" s="61" t="str">
        <f t="shared" si="1"/>
        <v>-</v>
      </c>
      <c r="Y23" s="61">
        <f t="shared" si="2"/>
        <v>-1</v>
      </c>
      <c r="Z23" s="61" t="str">
        <f t="shared" si="3"/>
        <v>-</v>
      </c>
      <c r="AA23" s="61" t="str">
        <f t="shared" si="4"/>
        <v>-</v>
      </c>
      <c r="AB23" s="61" t="str">
        <f t="shared" si="5"/>
        <v>-</v>
      </c>
      <c r="AC23" s="61">
        <f t="shared" si="6"/>
        <v>-1</v>
      </c>
      <c r="AD23" s="61" t="str">
        <f t="shared" si="7"/>
        <v>-</v>
      </c>
      <c r="AE23" s="61" t="str">
        <f t="shared" si="11"/>
        <v>-</v>
      </c>
      <c r="AF23" s="61" t="str">
        <f>IF(ISERROR(#REF!/V23-1),"-",(#REF!/V23-1))</f>
        <v>-</v>
      </c>
      <c r="AG23" s="11"/>
    </row>
    <row r="24" spans="1:33" s="2" customFormat="1" x14ac:dyDescent="0.3">
      <c r="A24" s="11"/>
      <c r="B24" s="158" t="s">
        <v>45</v>
      </c>
      <c r="C24" s="74">
        <f t="shared" si="9"/>
        <v>656.68060199999991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0">
        <v>259.252408</v>
      </c>
      <c r="J24" s="32">
        <v>0</v>
      </c>
      <c r="K24" s="30">
        <v>150.128274</v>
      </c>
      <c r="L24" s="79">
        <v>247.29991999999999</v>
      </c>
      <c r="M24" s="74">
        <f t="shared" si="10"/>
        <v>2302.8718570000001</v>
      </c>
      <c r="N24" s="18">
        <v>102.436892</v>
      </c>
      <c r="O24" s="18">
        <v>151.01913999999999</v>
      </c>
      <c r="P24" s="18">
        <v>108.511233</v>
      </c>
      <c r="Q24" s="18">
        <v>411.32550400000002</v>
      </c>
      <c r="R24" s="18">
        <v>37.268025999999999</v>
      </c>
      <c r="S24" s="18">
        <v>376.39501799999999</v>
      </c>
      <c r="T24" s="18">
        <v>391.47884499999998</v>
      </c>
      <c r="U24" s="18">
        <v>412.89130299999999</v>
      </c>
      <c r="V24" s="81">
        <v>311.54589600000003</v>
      </c>
      <c r="W24" s="70">
        <f t="shared" si="0"/>
        <v>-0.71484275166944311</v>
      </c>
      <c r="X24" s="61">
        <f t="shared" si="1"/>
        <v>-1</v>
      </c>
      <c r="Y24" s="61">
        <f t="shared" si="2"/>
        <v>-1</v>
      </c>
      <c r="Z24" s="61">
        <f t="shared" si="3"/>
        <v>-1</v>
      </c>
      <c r="AA24" s="61">
        <f t="shared" si="4"/>
        <v>-1</v>
      </c>
      <c r="AB24" s="61">
        <f t="shared" si="5"/>
        <v>-1</v>
      </c>
      <c r="AC24" s="61">
        <f t="shared" si="6"/>
        <v>-0.31122253058089089</v>
      </c>
      <c r="AD24" s="61">
        <f t="shared" si="7"/>
        <v>-1</v>
      </c>
      <c r="AE24" s="61">
        <f t="shared" si="11"/>
        <v>-0.63639758718773498</v>
      </c>
      <c r="AF24" s="61" t="str">
        <f>IF(ISERROR(#REF!/V24-1),"-",(#REF!/V24-1))</f>
        <v>-</v>
      </c>
      <c r="AG24" s="11"/>
    </row>
    <row r="25" spans="1:33" s="2" customFormat="1" x14ac:dyDescent="0.3">
      <c r="A25" s="11"/>
      <c r="B25" s="158" t="s">
        <v>98</v>
      </c>
      <c r="C25" s="74">
        <f t="shared" si="9"/>
        <v>0.89534999999999998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0">
        <v>0.89534999999999998</v>
      </c>
      <c r="J25" s="32">
        <v>0</v>
      </c>
      <c r="K25" s="30">
        <v>0</v>
      </c>
      <c r="L25" s="79">
        <v>0</v>
      </c>
      <c r="M25" s="74">
        <f t="shared" si="10"/>
        <v>7.6308070000000008</v>
      </c>
      <c r="N25" s="18">
        <v>0.87936199999999998</v>
      </c>
      <c r="O25" s="18">
        <v>1.767876</v>
      </c>
      <c r="P25" s="18">
        <v>2.1282990000000002</v>
      </c>
      <c r="Q25" s="18">
        <v>1.0645690000000001</v>
      </c>
      <c r="R25" s="18">
        <v>0</v>
      </c>
      <c r="S25" s="18">
        <v>0</v>
      </c>
      <c r="T25" s="18">
        <v>1.7907010000000001</v>
      </c>
      <c r="U25" s="18">
        <v>0</v>
      </c>
      <c r="V25" s="81">
        <v>0</v>
      </c>
      <c r="W25" s="70">
        <f t="shared" si="0"/>
        <v>-0.88266640736687485</v>
      </c>
      <c r="X25" s="61">
        <f t="shared" si="1"/>
        <v>-1</v>
      </c>
      <c r="Y25" s="61">
        <f t="shared" si="2"/>
        <v>-1</v>
      </c>
      <c r="Z25" s="61">
        <f t="shared" si="3"/>
        <v>-1</v>
      </c>
      <c r="AA25" s="61">
        <f t="shared" si="4"/>
        <v>-1</v>
      </c>
      <c r="AB25" s="61" t="str">
        <f t="shared" si="5"/>
        <v>-</v>
      </c>
      <c r="AC25" s="61" t="str">
        <f t="shared" si="6"/>
        <v>-</v>
      </c>
      <c r="AD25" s="61">
        <f t="shared" si="7"/>
        <v>-1</v>
      </c>
      <c r="AE25" s="61" t="str">
        <f t="shared" si="11"/>
        <v>-</v>
      </c>
      <c r="AF25" s="61" t="str">
        <f t="shared" si="12"/>
        <v>-</v>
      </c>
      <c r="AG25" s="11"/>
    </row>
    <row r="26" spans="1:33" s="2" customFormat="1" x14ac:dyDescent="0.3">
      <c r="A26" s="11"/>
      <c r="B26" s="158" t="s">
        <v>105</v>
      </c>
      <c r="C26" s="74">
        <f t="shared" si="9"/>
        <v>43.347377000000002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0">
        <v>14.449126</v>
      </c>
      <c r="J26" s="32">
        <v>0</v>
      </c>
      <c r="K26" s="30">
        <v>16.857313000000001</v>
      </c>
      <c r="L26" s="79">
        <v>12.040938000000001</v>
      </c>
      <c r="M26" s="74">
        <f t="shared" si="10"/>
        <v>86.747681</v>
      </c>
      <c r="N26" s="18">
        <v>9.1034780000000008</v>
      </c>
      <c r="O26" s="18">
        <v>0</v>
      </c>
      <c r="P26" s="18">
        <v>18.736229000000002</v>
      </c>
      <c r="Q26" s="18">
        <v>7.3039540000000001</v>
      </c>
      <c r="R26" s="18">
        <v>0</v>
      </c>
      <c r="S26" s="18">
        <v>0</v>
      </c>
      <c r="T26" s="18">
        <v>37.737093999999999</v>
      </c>
      <c r="U26" s="18">
        <v>0</v>
      </c>
      <c r="V26" s="81">
        <v>13.866925999999999</v>
      </c>
      <c r="W26" s="70">
        <f t="shared" si="0"/>
        <v>-0.50030506290998145</v>
      </c>
      <c r="X26" s="61">
        <f t="shared" si="1"/>
        <v>-1</v>
      </c>
      <c r="Y26" s="61" t="str">
        <f t="shared" si="2"/>
        <v>-</v>
      </c>
      <c r="Z26" s="61">
        <f t="shared" si="3"/>
        <v>-1</v>
      </c>
      <c r="AA26" s="61">
        <f t="shared" si="4"/>
        <v>-1</v>
      </c>
      <c r="AB26" s="61" t="str">
        <f t="shared" si="5"/>
        <v>-</v>
      </c>
      <c r="AC26" s="61" t="str">
        <f t="shared" si="6"/>
        <v>-</v>
      </c>
      <c r="AD26" s="61">
        <f t="shared" si="7"/>
        <v>-1</v>
      </c>
      <c r="AE26" s="61" t="str">
        <f t="shared" si="11"/>
        <v>-</v>
      </c>
      <c r="AF26" s="61" t="str">
        <f>IF(ISERROR(#REF!/V26-1),"-",(#REF!/V26-1))</f>
        <v>-</v>
      </c>
      <c r="AG26" s="11"/>
    </row>
    <row r="27" spans="1:33" x14ac:dyDescent="0.3">
      <c r="B27" s="158" t="s">
        <v>80</v>
      </c>
      <c r="C27" s="74">
        <f t="shared" si="9"/>
        <v>16.722276000000001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0">
        <v>1.5573650000000001</v>
      </c>
      <c r="J27" s="32">
        <v>0</v>
      </c>
      <c r="K27" s="30">
        <v>15.164911</v>
      </c>
      <c r="L27" s="79">
        <v>0</v>
      </c>
      <c r="M27" s="74">
        <f t="shared" si="10"/>
        <v>203.245429</v>
      </c>
      <c r="N27" s="18">
        <v>28.384582000000002</v>
      </c>
      <c r="O27" s="18">
        <v>20.799506999999998</v>
      </c>
      <c r="P27" s="18">
        <v>4.1914819999999997</v>
      </c>
      <c r="Q27" s="18">
        <v>21.666312000000001</v>
      </c>
      <c r="R27" s="18">
        <v>18.314748000000002</v>
      </c>
      <c r="S27" s="18">
        <v>36.007342000000001</v>
      </c>
      <c r="T27" s="18">
        <v>26.709040999999999</v>
      </c>
      <c r="U27" s="18">
        <v>23.661987</v>
      </c>
      <c r="V27" s="81">
        <v>23.510428000000001</v>
      </c>
      <c r="W27" s="70">
        <f t="shared" si="0"/>
        <v>-0.9177237289799024</v>
      </c>
      <c r="X27" s="61">
        <f t="shared" si="1"/>
        <v>-1</v>
      </c>
      <c r="Y27" s="61">
        <f t="shared" si="2"/>
        <v>-1</v>
      </c>
      <c r="Z27" s="61">
        <f t="shared" si="3"/>
        <v>-1</v>
      </c>
      <c r="AA27" s="61">
        <f t="shared" si="4"/>
        <v>-1</v>
      </c>
      <c r="AB27" s="61">
        <f t="shared" si="5"/>
        <v>-1</v>
      </c>
      <c r="AC27" s="61">
        <f t="shared" si="6"/>
        <v>-0.95674868197713681</v>
      </c>
      <c r="AD27" s="61">
        <f t="shared" si="7"/>
        <v>-1</v>
      </c>
      <c r="AE27" s="61">
        <f t="shared" si="11"/>
        <v>-0.35910238645638681</v>
      </c>
      <c r="AF27" s="61">
        <f t="shared" si="12"/>
        <v>-1</v>
      </c>
    </row>
    <row r="28" spans="1:33" x14ac:dyDescent="0.3">
      <c r="B28" s="111" t="s">
        <v>13</v>
      </c>
      <c r="C28" s="96">
        <f t="shared" ref="C28:I28" si="13">SUM(C7:C27)</f>
        <v>1071.355468</v>
      </c>
      <c r="D28" s="155">
        <f t="shared" si="13"/>
        <v>0</v>
      </c>
      <c r="E28" s="156">
        <f t="shared" si="13"/>
        <v>0</v>
      </c>
      <c r="F28" s="156">
        <f t="shared" si="13"/>
        <v>0</v>
      </c>
      <c r="G28" s="117">
        <f t="shared" si="13"/>
        <v>0</v>
      </c>
      <c r="H28" s="155">
        <f t="shared" si="13"/>
        <v>0</v>
      </c>
      <c r="I28" s="131">
        <f t="shared" si="13"/>
        <v>391.729285</v>
      </c>
      <c r="J28" s="156">
        <f>SUM(J7:J27)</f>
        <v>0</v>
      </c>
      <c r="K28" s="131">
        <f>SUM(K7:K27)</f>
        <v>324.20975900000002</v>
      </c>
      <c r="L28" s="131">
        <f t="shared" ref="L28" si="14">SUM(L7:L27)</f>
        <v>355.41642399999995</v>
      </c>
      <c r="M28" s="96">
        <f t="shared" ref="M28:V28" si="15">SUM(M7:M27)</f>
        <v>4121.2757900000006</v>
      </c>
      <c r="N28" s="132">
        <f t="shared" si="15"/>
        <v>328.74833600000005</v>
      </c>
      <c r="O28" s="133">
        <f t="shared" si="15"/>
        <v>371.97694500000006</v>
      </c>
      <c r="P28" s="131">
        <f t="shared" si="15"/>
        <v>336.041878</v>
      </c>
      <c r="Q28" s="131">
        <f t="shared" si="15"/>
        <v>634.91776499999992</v>
      </c>
      <c r="R28" s="132">
        <f t="shared" si="15"/>
        <v>101.324603</v>
      </c>
      <c r="S28" s="132">
        <f t="shared" si="15"/>
        <v>606.11319199999991</v>
      </c>
      <c r="T28" s="132">
        <f t="shared" si="15"/>
        <v>656.53238599999997</v>
      </c>
      <c r="U28" s="132">
        <f t="shared" si="15"/>
        <v>544.04677599999991</v>
      </c>
      <c r="V28" s="132">
        <f t="shared" si="15"/>
        <v>541.57390900000007</v>
      </c>
      <c r="W28" s="72">
        <f t="shared" si="0"/>
        <v>-0.74004276282611992</v>
      </c>
      <c r="X28" s="137">
        <f t="shared" si="1"/>
        <v>-1</v>
      </c>
      <c r="Y28" s="138">
        <f t="shared" si="2"/>
        <v>-1</v>
      </c>
      <c r="Z28" s="139">
        <f t="shared" si="3"/>
        <v>-1</v>
      </c>
      <c r="AA28" s="157">
        <f t="shared" si="4"/>
        <v>-1</v>
      </c>
      <c r="AB28" s="137">
        <f t="shared" si="5"/>
        <v>-1</v>
      </c>
      <c r="AC28" s="137">
        <f t="shared" si="6"/>
        <v>-0.35370275689363306</v>
      </c>
      <c r="AD28" s="137">
        <f t="shared" si="7"/>
        <v>-1</v>
      </c>
      <c r="AE28" s="137">
        <f t="shared" si="11"/>
        <v>-0.4040774188872317</v>
      </c>
      <c r="AF28" s="149">
        <f t="shared" si="12"/>
        <v>-0.34373421966308226</v>
      </c>
    </row>
    <row r="29" spans="1:33" x14ac:dyDescent="0.3">
      <c r="B29" s="24" t="s">
        <v>291</v>
      </c>
    </row>
    <row r="30" spans="1:33" x14ac:dyDescent="0.3">
      <c r="B30" s="27"/>
    </row>
    <row r="31" spans="1:33" x14ac:dyDescent="0.3">
      <c r="B31" s="27"/>
      <c r="C31" s="169"/>
      <c r="E31" s="169"/>
    </row>
    <row r="32" spans="1:33" x14ac:dyDescent="0.3">
      <c r="B32" s="27"/>
      <c r="E32" s="170"/>
    </row>
    <row r="33" spans="2:2" x14ac:dyDescent="0.3">
      <c r="B33" s="27"/>
    </row>
    <row r="34" spans="2:2" x14ac:dyDescent="0.3">
      <c r="B34" s="27"/>
    </row>
    <row r="35" spans="2:2" x14ac:dyDescent="0.3">
      <c r="B35" s="27"/>
    </row>
    <row r="36" spans="2:2" x14ac:dyDescent="0.3">
      <c r="B36" s="27"/>
    </row>
    <row r="37" spans="2:2" x14ac:dyDescent="0.3">
      <c r="B37" s="27"/>
    </row>
    <row r="38" spans="2:2" x14ac:dyDescent="0.3">
      <c r="B38" s="27"/>
    </row>
    <row r="39" spans="2:2" x14ac:dyDescent="0.3">
      <c r="B39" s="27"/>
    </row>
    <row r="40" spans="2:2" x14ac:dyDescent="0.3">
      <c r="B40" s="27"/>
    </row>
    <row r="41" spans="2:2" x14ac:dyDescent="0.3">
      <c r="B41" s="20"/>
    </row>
    <row r="42" spans="2:2" x14ac:dyDescent="0.3">
      <c r="B42" s="20"/>
    </row>
    <row r="43" spans="2:2" x14ac:dyDescent="0.3">
      <c r="B43" s="20"/>
    </row>
    <row r="44" spans="2:2" x14ac:dyDescent="0.3">
      <c r="B44" s="20"/>
    </row>
    <row r="45" spans="2:2" x14ac:dyDescent="0.3">
      <c r="B45" s="20"/>
    </row>
    <row r="46" spans="2:2" x14ac:dyDescent="0.3">
      <c r="B46" s="20"/>
    </row>
    <row r="47" spans="2:2" x14ac:dyDescent="0.3">
      <c r="B47" s="20"/>
    </row>
    <row r="48" spans="2:2" x14ac:dyDescent="0.3">
      <c r="B48" s="20"/>
    </row>
    <row r="49" spans="2:2" x14ac:dyDescent="0.3">
      <c r="B49" s="20"/>
    </row>
    <row r="50" spans="2:2" x14ac:dyDescent="0.3">
      <c r="B50" s="20"/>
    </row>
    <row r="51" spans="2:2" x14ac:dyDescent="0.3">
      <c r="B51" s="20"/>
    </row>
    <row r="52" spans="2:2" x14ac:dyDescent="0.3">
      <c r="B52" s="20"/>
    </row>
    <row r="53" spans="2:2" x14ac:dyDescent="0.3">
      <c r="B53" s="20"/>
    </row>
    <row r="54" spans="2:2" x14ac:dyDescent="0.3">
      <c r="B54" s="20"/>
    </row>
    <row r="55" spans="2:2" x14ac:dyDescent="0.3">
      <c r="B55" s="20"/>
    </row>
    <row r="56" spans="2:2" x14ac:dyDescent="0.3">
      <c r="B56" s="20"/>
    </row>
    <row r="57" spans="2:2" x14ac:dyDescent="0.3">
      <c r="B57" s="20"/>
    </row>
    <row r="58" spans="2:2" x14ac:dyDescent="0.3">
      <c r="B58" s="20"/>
    </row>
    <row r="59" spans="2:2" x14ac:dyDescent="0.3">
      <c r="B59" s="20"/>
    </row>
    <row r="60" spans="2:2" x14ac:dyDescent="0.3">
      <c r="B60" s="20"/>
    </row>
    <row r="61" spans="2:2" x14ac:dyDescent="0.3">
      <c r="B61" s="20"/>
    </row>
    <row r="62" spans="2:2" x14ac:dyDescent="0.3">
      <c r="B62" s="20"/>
    </row>
    <row r="63" spans="2:2" x14ac:dyDescent="0.3">
      <c r="B63" s="20"/>
    </row>
    <row r="64" spans="2:2" x14ac:dyDescent="0.3">
      <c r="B64" s="20"/>
    </row>
    <row r="65" spans="2:2" x14ac:dyDescent="0.3">
      <c r="B65" s="20"/>
    </row>
    <row r="66" spans="2:2" x14ac:dyDescent="0.3">
      <c r="B66" s="20"/>
    </row>
    <row r="67" spans="2:2" x14ac:dyDescent="0.3">
      <c r="B67" s="20"/>
    </row>
    <row r="68" spans="2:2" x14ac:dyDescent="0.3">
      <c r="B68" s="20"/>
    </row>
    <row r="69" spans="2:2" x14ac:dyDescent="0.3">
      <c r="B69" s="20"/>
    </row>
    <row r="70" spans="2:2" x14ac:dyDescent="0.3">
      <c r="B70" s="20"/>
    </row>
    <row r="71" spans="2:2" x14ac:dyDescent="0.3">
      <c r="B71" s="20"/>
    </row>
    <row r="72" spans="2:2" x14ac:dyDescent="0.3">
      <c r="B72" s="20"/>
    </row>
    <row r="73" spans="2:2" x14ac:dyDescent="0.3">
      <c r="B73" s="20"/>
    </row>
    <row r="74" spans="2:2" x14ac:dyDescent="0.3">
      <c r="B74" s="20"/>
    </row>
    <row r="75" spans="2:2" x14ac:dyDescent="0.3">
      <c r="B75" s="20"/>
    </row>
    <row r="76" spans="2:2" x14ac:dyDescent="0.3">
      <c r="B76" s="20"/>
    </row>
    <row r="77" spans="2:2" x14ac:dyDescent="0.3">
      <c r="B77" s="20"/>
    </row>
    <row r="78" spans="2:2" x14ac:dyDescent="0.3">
      <c r="B78" s="20"/>
    </row>
    <row r="79" spans="2:2" x14ac:dyDescent="0.3">
      <c r="B79" s="20"/>
    </row>
    <row r="80" spans="2:2" x14ac:dyDescent="0.3">
      <c r="B80" s="20"/>
    </row>
    <row r="81" spans="2:2" x14ac:dyDescent="0.3">
      <c r="B81" s="20"/>
    </row>
    <row r="82" spans="2:2" x14ac:dyDescent="0.3">
      <c r="B82" s="20"/>
    </row>
    <row r="83" spans="2:2" x14ac:dyDescent="0.3">
      <c r="B83" s="20"/>
    </row>
    <row r="84" spans="2:2" x14ac:dyDescent="0.3">
      <c r="B84" s="20"/>
    </row>
    <row r="85" spans="2:2" x14ac:dyDescent="0.3">
      <c r="B85" s="20"/>
    </row>
    <row r="86" spans="2:2" x14ac:dyDescent="0.3">
      <c r="B86" s="20"/>
    </row>
    <row r="87" spans="2:2" x14ac:dyDescent="0.3">
      <c r="B87" s="20"/>
    </row>
    <row r="88" spans="2:2" x14ac:dyDescent="0.3">
      <c r="B88" s="20"/>
    </row>
    <row r="89" spans="2:2" x14ac:dyDescent="0.3">
      <c r="B89" s="20"/>
    </row>
    <row r="90" spans="2:2" x14ac:dyDescent="0.3">
      <c r="B90" s="20"/>
    </row>
    <row r="91" spans="2:2" x14ac:dyDescent="0.3">
      <c r="B91" s="20"/>
    </row>
    <row r="92" spans="2:2" x14ac:dyDescent="0.3">
      <c r="B92" s="20"/>
    </row>
    <row r="93" spans="2:2" x14ac:dyDescent="0.3">
      <c r="B93" s="20"/>
    </row>
    <row r="94" spans="2:2" x14ac:dyDescent="0.3">
      <c r="B94" s="20"/>
    </row>
    <row r="95" spans="2:2" x14ac:dyDescent="0.3">
      <c r="B95" s="20"/>
    </row>
    <row r="96" spans="2:2" x14ac:dyDescent="0.3">
      <c r="B96" s="20"/>
    </row>
    <row r="97" spans="2:2" x14ac:dyDescent="0.3">
      <c r="B97" s="20"/>
    </row>
    <row r="98" spans="2:2" x14ac:dyDescent="0.3">
      <c r="B98" s="20"/>
    </row>
    <row r="99" spans="2:2" x14ac:dyDescent="0.3">
      <c r="B99" s="20"/>
    </row>
    <row r="100" spans="2:2" x14ac:dyDescent="0.3">
      <c r="B100" s="20"/>
    </row>
    <row r="101" spans="2:2" x14ac:dyDescent="0.3">
      <c r="B101" s="20"/>
    </row>
    <row r="102" spans="2:2" x14ac:dyDescent="0.3">
      <c r="B102" s="20"/>
    </row>
    <row r="103" spans="2:2" x14ac:dyDescent="0.3">
      <c r="B103" s="20"/>
    </row>
    <row r="104" spans="2:2" x14ac:dyDescent="0.3">
      <c r="B104" s="20"/>
    </row>
    <row r="105" spans="2:2" x14ac:dyDescent="0.3">
      <c r="B105" s="20"/>
    </row>
    <row r="106" spans="2:2" x14ac:dyDescent="0.3">
      <c r="B106" s="20"/>
    </row>
  </sheetData>
  <mergeCells count="7">
    <mergeCell ref="W4:AF4"/>
    <mergeCell ref="W5:AF5"/>
    <mergeCell ref="B5:B6"/>
    <mergeCell ref="C4:L4"/>
    <mergeCell ref="M4:V4"/>
    <mergeCell ref="C5:L5"/>
    <mergeCell ref="M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AF39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45.44140625" style="2" customWidth="1"/>
    <col min="3" max="13" width="10.77734375" style="2" customWidth="1"/>
    <col min="14" max="22" width="8.88671875" style="2"/>
    <col min="23" max="26" width="9" style="2" bestFit="1" customWidth="1"/>
    <col min="27" max="27" width="9.109375" style="2" bestFit="1" customWidth="1"/>
    <col min="28" max="30" width="9" style="2" bestFit="1" customWidth="1"/>
    <col min="31" max="16384" width="8.88671875" style="2"/>
  </cols>
  <sheetData>
    <row r="2" spans="1:32" x14ac:dyDescent="0.3">
      <c r="B2" s="3" t="s">
        <v>298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32" x14ac:dyDescent="0.3">
      <c r="C3" s="9"/>
      <c r="D3" s="9"/>
      <c r="E3" s="11"/>
      <c r="F3" s="11"/>
      <c r="G3" s="11"/>
      <c r="H3" s="11"/>
      <c r="I3" s="11"/>
      <c r="J3" s="11"/>
      <c r="K3" s="11"/>
      <c r="L3" s="11"/>
    </row>
    <row r="4" spans="1:32" x14ac:dyDescent="0.3">
      <c r="B4" s="175" t="s">
        <v>334</v>
      </c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  <c r="M4" s="177" t="s">
        <v>10</v>
      </c>
      <c r="N4" s="177"/>
      <c r="O4" s="177"/>
      <c r="P4" s="177"/>
      <c r="Q4" s="177"/>
      <c r="R4" s="177"/>
      <c r="S4" s="177"/>
      <c r="T4" s="177"/>
      <c r="U4" s="177"/>
      <c r="V4" s="178"/>
      <c r="W4" s="173" t="s">
        <v>310</v>
      </c>
      <c r="X4" s="173"/>
      <c r="Y4" s="173"/>
      <c r="Z4" s="173"/>
      <c r="AA4" s="173"/>
      <c r="AB4" s="173"/>
      <c r="AC4" s="173"/>
      <c r="AD4" s="173"/>
      <c r="AE4" s="173"/>
      <c r="AF4" s="173"/>
    </row>
    <row r="5" spans="1:32" x14ac:dyDescent="0.3">
      <c r="B5" s="175"/>
      <c r="C5" s="177">
        <v>2020</v>
      </c>
      <c r="D5" s="177"/>
      <c r="E5" s="177"/>
      <c r="F5" s="177"/>
      <c r="G5" s="177"/>
      <c r="H5" s="177"/>
      <c r="I5" s="177"/>
      <c r="J5" s="177"/>
      <c r="K5" s="177"/>
      <c r="L5" s="178"/>
      <c r="M5" s="177">
        <v>2019</v>
      </c>
      <c r="N5" s="177"/>
      <c r="O5" s="177"/>
      <c r="P5" s="177"/>
      <c r="Q5" s="177"/>
      <c r="R5" s="177"/>
      <c r="S5" s="177"/>
      <c r="T5" s="177"/>
      <c r="U5" s="177"/>
      <c r="V5" s="178"/>
      <c r="W5" s="174" t="s">
        <v>311</v>
      </c>
      <c r="X5" s="174"/>
      <c r="Y5" s="174"/>
      <c r="Z5" s="174"/>
      <c r="AA5" s="174"/>
      <c r="AB5" s="174"/>
      <c r="AC5" s="174"/>
      <c r="AD5" s="174"/>
      <c r="AE5" s="174"/>
      <c r="AF5" s="174"/>
    </row>
    <row r="6" spans="1:32" x14ac:dyDescent="0.3">
      <c r="B6" s="176"/>
      <c r="C6" s="12" t="s">
        <v>13</v>
      </c>
      <c r="D6" s="17" t="s">
        <v>300</v>
      </c>
      <c r="E6" s="12" t="s">
        <v>301</v>
      </c>
      <c r="F6" s="33" t="s">
        <v>302</v>
      </c>
      <c r="G6" s="17" t="s">
        <v>303</v>
      </c>
      <c r="H6" s="12" t="s">
        <v>304</v>
      </c>
      <c r="I6" s="33" t="s">
        <v>305</v>
      </c>
      <c r="J6" s="33" t="s">
        <v>306</v>
      </c>
      <c r="K6" s="17" t="s">
        <v>307</v>
      </c>
      <c r="L6" s="82" t="s">
        <v>308</v>
      </c>
      <c r="M6" s="12" t="s">
        <v>13</v>
      </c>
      <c r="N6" s="17" t="s">
        <v>300</v>
      </c>
      <c r="O6" s="12" t="s">
        <v>301</v>
      </c>
      <c r="P6" s="17" t="s">
        <v>302</v>
      </c>
      <c r="Q6" s="17" t="s">
        <v>303</v>
      </c>
      <c r="R6" s="12" t="s">
        <v>304</v>
      </c>
      <c r="S6" s="17" t="s">
        <v>305</v>
      </c>
      <c r="T6" s="17" t="s">
        <v>306</v>
      </c>
      <c r="U6" s="12" t="s">
        <v>307</v>
      </c>
      <c r="V6" s="76" t="s">
        <v>308</v>
      </c>
      <c r="W6" s="12" t="s">
        <v>13</v>
      </c>
      <c r="X6" s="7" t="s">
        <v>300</v>
      </c>
      <c r="Y6" s="12" t="s">
        <v>301</v>
      </c>
      <c r="Z6" s="7" t="s">
        <v>302</v>
      </c>
      <c r="AA6" s="7" t="s">
        <v>303</v>
      </c>
      <c r="AB6" s="12" t="s">
        <v>304</v>
      </c>
      <c r="AC6" s="7" t="s">
        <v>305</v>
      </c>
      <c r="AD6" s="7" t="s">
        <v>306</v>
      </c>
      <c r="AE6" s="12" t="s">
        <v>307</v>
      </c>
      <c r="AF6" s="13" t="s">
        <v>308</v>
      </c>
    </row>
    <row r="7" spans="1:32" x14ac:dyDescent="0.3">
      <c r="B7" s="118" t="s">
        <v>165</v>
      </c>
      <c r="C7" s="74">
        <f t="shared" ref="C7:C13" si="0">SUM(D7:L7)</f>
        <v>20843.745596000001</v>
      </c>
      <c r="D7" s="31">
        <f>SUM(D8:D13)</f>
        <v>2542.6608780000001</v>
      </c>
      <c r="E7" s="31">
        <f t="shared" ref="E7:J7" si="1">SUM(E8:E13)</f>
        <v>2223.0616299999997</v>
      </c>
      <c r="F7" s="31">
        <f t="shared" si="1"/>
        <v>2615.445604</v>
      </c>
      <c r="G7" s="31">
        <f t="shared" si="1"/>
        <v>2300.9516450000001</v>
      </c>
      <c r="H7" s="31">
        <f t="shared" si="1"/>
        <v>1952.6068859999998</v>
      </c>
      <c r="I7" s="31">
        <f t="shared" si="1"/>
        <v>2474.3541929999997</v>
      </c>
      <c r="J7" s="31">
        <f t="shared" si="1"/>
        <v>2594.0743380000004</v>
      </c>
      <c r="K7" s="31">
        <f>SUM(K8:K13)</f>
        <v>2005.983569</v>
      </c>
      <c r="L7" s="124">
        <f>SUM(L8:L13)</f>
        <v>2134.6068529999998</v>
      </c>
      <c r="M7" s="121">
        <f>SUM(N7:V7)</f>
        <v>22612.933981999999</v>
      </c>
      <c r="N7" s="31">
        <f>SUM(N8:N13)</f>
        <v>2754.7143040000001</v>
      </c>
      <c r="O7" s="31">
        <f t="shared" ref="O7:V7" si="2">SUM(O8:O13)</f>
        <v>2195.7888789999997</v>
      </c>
      <c r="P7" s="31">
        <f t="shared" si="2"/>
        <v>1935.416633</v>
      </c>
      <c r="Q7" s="31">
        <f t="shared" si="2"/>
        <v>2541.221579</v>
      </c>
      <c r="R7" s="31">
        <f t="shared" si="2"/>
        <v>2447.48162</v>
      </c>
      <c r="S7" s="31">
        <f t="shared" si="2"/>
        <v>2600.968648</v>
      </c>
      <c r="T7" s="31">
        <f t="shared" si="2"/>
        <v>2704.2606929999997</v>
      </c>
      <c r="U7" s="31">
        <f t="shared" si="2"/>
        <v>2942.112666</v>
      </c>
      <c r="V7" s="119">
        <f t="shared" si="2"/>
        <v>2490.9689599999997</v>
      </c>
      <c r="W7" s="90">
        <f t="shared" ref="W7:W34" si="3">IF(ISERROR(C7/M7-1),"-",(C7/M7-1))</f>
        <v>-7.823789639187384E-2</v>
      </c>
      <c r="X7" s="171">
        <f t="shared" ref="X7:X34" si="4">IF(ISERROR(D7/N7-1),"-",(D7/N7-1))</f>
        <v>-7.6978373289776858E-2</v>
      </c>
      <c r="Y7" s="171">
        <f t="shared" ref="Y7:Y34" si="5">IF(ISERROR(E7/O7-1),"-",(E7/O7-1))</f>
        <v>1.2420479610234958E-2</v>
      </c>
      <c r="Z7" s="171">
        <f t="shared" ref="Z7:Z34" si="6">IF(ISERROR(F7/P7-1),"-",(F7/P7-1))</f>
        <v>0.35136050781268646</v>
      </c>
      <c r="AA7" s="171">
        <f t="shared" ref="AA7:AA34" si="7">IF(ISERROR(G7/Q7-1),"-",(G7/Q7-1))</f>
        <v>-9.4548990133536015E-2</v>
      </c>
      <c r="AB7" s="171">
        <f t="shared" ref="AB7:AB34" si="8">IF(ISERROR(H7/R7-1),"-",(H7/R7-1))</f>
        <v>-0.20219752824946657</v>
      </c>
      <c r="AC7" s="171">
        <f t="shared" ref="AC7:AC34" si="9">IF(ISERROR(I7/S7-1),"-",(I7/S7-1))</f>
        <v>-4.8679731336769394E-2</v>
      </c>
      <c r="AD7" s="171">
        <f t="shared" ref="AD7:AD34" si="10">IF(ISERROR(J7/T7-1),"-",(J7/T7-1))</f>
        <v>-4.0745463366463786E-2</v>
      </c>
      <c r="AE7" s="171">
        <f t="shared" ref="AE7:AF22" si="11">IF(ISERROR(K7/U7-1),"-",(K7/U7-1))</f>
        <v>-0.31818261340505716</v>
      </c>
      <c r="AF7" s="171">
        <f t="shared" si="11"/>
        <v>-0.14306164096079299</v>
      </c>
    </row>
    <row r="8" spans="1:32" x14ac:dyDescent="0.3">
      <c r="B8" s="112" t="s">
        <v>257</v>
      </c>
      <c r="C8" s="120">
        <f>SUM(D8:L8)</f>
        <v>3127.171182</v>
      </c>
      <c r="D8" s="30">
        <v>452.24888099999998</v>
      </c>
      <c r="E8" s="30">
        <v>346.16725400000001</v>
      </c>
      <c r="F8" s="30">
        <v>503.049126</v>
      </c>
      <c r="G8" s="30">
        <v>298.78356500000001</v>
      </c>
      <c r="H8" s="30">
        <v>244.08663100000001</v>
      </c>
      <c r="I8" s="30">
        <v>355.71459800000002</v>
      </c>
      <c r="J8" s="30">
        <v>364.40389399999998</v>
      </c>
      <c r="K8" s="30">
        <v>295.813289</v>
      </c>
      <c r="L8" s="125">
        <v>266.90394400000002</v>
      </c>
      <c r="M8" s="122">
        <f t="shared" ref="M8:M34" si="12">SUM(N8:V8)</f>
        <v>3548.0207290000008</v>
      </c>
      <c r="N8" s="18">
        <v>318.43418300000002</v>
      </c>
      <c r="O8" s="18">
        <v>367.22702299999997</v>
      </c>
      <c r="P8" s="18">
        <v>263.51828799999998</v>
      </c>
      <c r="Q8" s="18">
        <v>450.69316900000001</v>
      </c>
      <c r="R8" s="18">
        <v>398.23686700000002</v>
      </c>
      <c r="S8" s="18">
        <v>375.35520700000001</v>
      </c>
      <c r="T8" s="18">
        <v>345.000272</v>
      </c>
      <c r="U8" s="18">
        <v>545.67039899999997</v>
      </c>
      <c r="V8" s="81">
        <v>483.88532099999998</v>
      </c>
      <c r="W8" s="123">
        <f t="shared" si="3"/>
        <v>-0.11861530107762808</v>
      </c>
      <c r="X8" s="60">
        <f t="shared" si="4"/>
        <v>0.42022717768337059</v>
      </c>
      <c r="Y8" s="60">
        <f t="shared" si="5"/>
        <v>-5.7348091727988049E-2</v>
      </c>
      <c r="Z8" s="60">
        <f t="shared" si="6"/>
        <v>0.90897235185438063</v>
      </c>
      <c r="AA8" s="60">
        <f t="shared" si="7"/>
        <v>-0.33705770233229337</v>
      </c>
      <c r="AB8" s="60">
        <f t="shared" si="8"/>
        <v>-0.38708178165734719</v>
      </c>
      <c r="AC8" s="60">
        <f t="shared" si="9"/>
        <v>-5.2325393743638648E-2</v>
      </c>
      <c r="AD8" s="60">
        <f t="shared" si="10"/>
        <v>5.6242338266910163E-2</v>
      </c>
      <c r="AE8" s="60">
        <f t="shared" ref="AE8:AF35" si="13">IF(ISERROR(K8/U8-1),"-",(K8/U8-1))</f>
        <v>-0.45789016677080185</v>
      </c>
      <c r="AF8" s="60">
        <f>IF(ISERROR(L8/V8-1),"-",(L8/V8-1))</f>
        <v>-0.44841487762345233</v>
      </c>
    </row>
    <row r="9" spans="1:32" x14ac:dyDescent="0.3">
      <c r="B9" s="112" t="s">
        <v>252</v>
      </c>
      <c r="C9" s="120">
        <f>SUM(D9:L9)</f>
        <v>11165.149202999999</v>
      </c>
      <c r="D9" s="30">
        <v>1285.7524100000001</v>
      </c>
      <c r="E9" s="30">
        <v>1221.5814310000001</v>
      </c>
      <c r="F9" s="30">
        <v>1371.3575860000001</v>
      </c>
      <c r="G9" s="30">
        <v>1613.2441630000001</v>
      </c>
      <c r="H9" s="30">
        <v>1051.4872640000001</v>
      </c>
      <c r="I9" s="30">
        <v>1294.324758</v>
      </c>
      <c r="J9" s="30">
        <v>1131.7886880000001</v>
      </c>
      <c r="K9" s="30">
        <v>1067.009779</v>
      </c>
      <c r="L9" s="125">
        <v>1128.603124</v>
      </c>
      <c r="M9" s="122">
        <f t="shared" si="12"/>
        <v>11635.378203999999</v>
      </c>
      <c r="N9" s="18">
        <v>1607.049487</v>
      </c>
      <c r="O9" s="18">
        <v>1211.253774</v>
      </c>
      <c r="P9" s="18">
        <v>1049.695927</v>
      </c>
      <c r="Q9" s="18">
        <v>1369.8121329999999</v>
      </c>
      <c r="R9" s="18">
        <v>1167.448437</v>
      </c>
      <c r="S9" s="18">
        <v>1407.625333</v>
      </c>
      <c r="T9" s="18">
        <v>1401.6170979999999</v>
      </c>
      <c r="U9" s="18">
        <v>1363.696731</v>
      </c>
      <c r="V9" s="81">
        <v>1057.1792840000001</v>
      </c>
      <c r="W9" s="123">
        <f t="shared" si="3"/>
        <v>-4.0413727233923891E-2</v>
      </c>
      <c r="X9" s="60">
        <f t="shared" si="4"/>
        <v>-0.19992979656139231</v>
      </c>
      <c r="Y9" s="60">
        <f t="shared" si="5"/>
        <v>8.5264188411107167E-3</v>
      </c>
      <c r="Z9" s="60">
        <f t="shared" si="6"/>
        <v>0.30643317814836113</v>
      </c>
      <c r="AA9" s="60">
        <f t="shared" si="7"/>
        <v>0.17771198264017718</v>
      </c>
      <c r="AB9" s="60">
        <f t="shared" si="8"/>
        <v>-9.9328732066305325E-2</v>
      </c>
      <c r="AC9" s="60">
        <f t="shared" si="9"/>
        <v>-8.0490576820273829E-2</v>
      </c>
      <c r="AD9" s="60">
        <f t="shared" si="10"/>
        <v>-0.19251221348899372</v>
      </c>
      <c r="AE9" s="60">
        <f t="shared" si="13"/>
        <v>-0.21756080018057922</v>
      </c>
      <c r="AF9" s="60">
        <f>IF(ISERROR(L9/V9-1),"-",(L9/V9-1))</f>
        <v>6.7560763894045417E-2</v>
      </c>
    </row>
    <row r="10" spans="1:32" x14ac:dyDescent="0.3">
      <c r="B10" s="112" t="s">
        <v>253</v>
      </c>
      <c r="C10" s="120">
        <f t="shared" si="0"/>
        <v>1340.17046</v>
      </c>
      <c r="D10" s="30">
        <v>225.214834</v>
      </c>
      <c r="E10" s="30">
        <v>204.13687200000001</v>
      </c>
      <c r="F10" s="30">
        <v>214.09433799999999</v>
      </c>
      <c r="G10" s="30">
        <v>6.7259710000000004</v>
      </c>
      <c r="H10" s="30">
        <v>101.304773</v>
      </c>
      <c r="I10" s="30">
        <v>135.862483</v>
      </c>
      <c r="J10" s="30">
        <v>149.283962</v>
      </c>
      <c r="K10" s="30">
        <v>153.09821400000001</v>
      </c>
      <c r="L10" s="125">
        <v>150.44901300000001</v>
      </c>
      <c r="M10" s="122">
        <f t="shared" si="12"/>
        <v>1967.3352110000001</v>
      </c>
      <c r="N10" s="18">
        <v>294.69583999999998</v>
      </c>
      <c r="O10" s="18">
        <v>192.966837</v>
      </c>
      <c r="P10" s="18">
        <v>138.35521900000001</v>
      </c>
      <c r="Q10" s="18">
        <v>203.32126</v>
      </c>
      <c r="R10" s="18">
        <v>215.81866199999999</v>
      </c>
      <c r="S10" s="18">
        <v>206.099737</v>
      </c>
      <c r="T10" s="18">
        <v>260.30643099999998</v>
      </c>
      <c r="U10" s="18">
        <v>251.49272099999999</v>
      </c>
      <c r="V10" s="81">
        <v>204.278504</v>
      </c>
      <c r="W10" s="123">
        <f t="shared" si="3"/>
        <v>-0.31878896259941947</v>
      </c>
      <c r="X10" s="60">
        <f t="shared" si="4"/>
        <v>-0.23577192674318026</v>
      </c>
      <c r="Y10" s="60">
        <f t="shared" si="5"/>
        <v>5.7885775471357315E-2</v>
      </c>
      <c r="Z10" s="60">
        <f t="shared" si="6"/>
        <v>0.54742509568793341</v>
      </c>
      <c r="AA10" s="60">
        <f t="shared" si="7"/>
        <v>-0.96691948987528409</v>
      </c>
      <c r="AB10" s="60">
        <f t="shared" si="8"/>
        <v>-0.53060234892939895</v>
      </c>
      <c r="AC10" s="60">
        <f t="shared" si="9"/>
        <v>-0.3407925455043157</v>
      </c>
      <c r="AD10" s="60">
        <f t="shared" si="10"/>
        <v>-0.42650682341382484</v>
      </c>
      <c r="AE10" s="60">
        <f t="shared" si="13"/>
        <v>-0.39124196759555507</v>
      </c>
      <c r="AF10" s="60">
        <f t="shared" si="11"/>
        <v>-0.26351030551897914</v>
      </c>
    </row>
    <row r="11" spans="1:32" x14ac:dyDescent="0.3">
      <c r="B11" s="112" t="s">
        <v>254</v>
      </c>
      <c r="C11" s="120">
        <f>SUM(D11:L11)</f>
        <v>2248.6228799999999</v>
      </c>
      <c r="D11" s="30">
        <v>224.68705800000001</v>
      </c>
      <c r="E11" s="30">
        <v>227.443409</v>
      </c>
      <c r="F11" s="30">
        <v>223.125406</v>
      </c>
      <c r="G11" s="30">
        <v>140.50766899999999</v>
      </c>
      <c r="H11" s="30">
        <v>189.899902</v>
      </c>
      <c r="I11" s="30">
        <v>355.00883299999998</v>
      </c>
      <c r="J11" s="30">
        <v>457.236536</v>
      </c>
      <c r="K11" s="30">
        <v>231.96095099999999</v>
      </c>
      <c r="L11" s="125">
        <v>198.75311600000001</v>
      </c>
      <c r="M11" s="122">
        <f t="shared" si="12"/>
        <v>2121.8154469999999</v>
      </c>
      <c r="N11" s="18">
        <v>241.43673999999999</v>
      </c>
      <c r="O11" s="18">
        <v>164.587256</v>
      </c>
      <c r="P11" s="18">
        <v>221.42997</v>
      </c>
      <c r="Q11" s="18">
        <v>213.802888</v>
      </c>
      <c r="R11" s="18">
        <v>258.24976900000001</v>
      </c>
      <c r="S11" s="18">
        <v>178.582067</v>
      </c>
      <c r="T11" s="18">
        <v>270.58273500000001</v>
      </c>
      <c r="U11" s="18">
        <v>336.57369299999999</v>
      </c>
      <c r="V11" s="81">
        <v>236.57032899999999</v>
      </c>
      <c r="W11" s="123">
        <f t="shared" si="3"/>
        <v>5.9763648709076467E-2</v>
      </c>
      <c r="X11" s="60">
        <f t="shared" si="4"/>
        <v>-6.9375033808027675E-2</v>
      </c>
      <c r="Y11" s="60">
        <f t="shared" si="5"/>
        <v>0.3819017008218426</v>
      </c>
      <c r="Z11" s="60">
        <f t="shared" si="6"/>
        <v>7.6567593808551937E-3</v>
      </c>
      <c r="AA11" s="60">
        <f t="shared" si="7"/>
        <v>-0.34281678645987235</v>
      </c>
      <c r="AB11" s="60">
        <f t="shared" si="8"/>
        <v>-0.26466574303111967</v>
      </c>
      <c r="AC11" s="60">
        <f t="shared" si="9"/>
        <v>0.98793103341109823</v>
      </c>
      <c r="AD11" s="60">
        <f t="shared" si="10"/>
        <v>0.68982154755734859</v>
      </c>
      <c r="AE11" s="60">
        <f t="shared" si="13"/>
        <v>-0.31081675180121693</v>
      </c>
      <c r="AF11" s="60">
        <f>IF(ISERROR(L11/V11-1),"-",(L11/V11-1))</f>
        <v>-0.15985611196406624</v>
      </c>
    </row>
    <row r="12" spans="1:32" x14ac:dyDescent="0.3">
      <c r="B12" s="112" t="s">
        <v>255</v>
      </c>
      <c r="C12" s="120">
        <f t="shared" si="0"/>
        <v>1266.5669399999999</v>
      </c>
      <c r="D12" s="30">
        <v>110.97251</v>
      </c>
      <c r="E12" s="30">
        <v>118.65030400000001</v>
      </c>
      <c r="F12" s="30">
        <v>115.330821</v>
      </c>
      <c r="G12" s="30">
        <v>43.036879999999996</v>
      </c>
      <c r="H12" s="30">
        <v>199.099403</v>
      </c>
      <c r="I12" s="30">
        <v>174.73455200000001</v>
      </c>
      <c r="J12" s="30">
        <v>258.17415499999998</v>
      </c>
      <c r="K12" s="30">
        <v>100.78290699999999</v>
      </c>
      <c r="L12" s="125">
        <v>145.78540799999999</v>
      </c>
      <c r="M12" s="122">
        <f t="shared" si="12"/>
        <v>1268.4048310000001</v>
      </c>
      <c r="N12" s="18">
        <v>133.757947</v>
      </c>
      <c r="O12" s="18">
        <v>119.096841</v>
      </c>
      <c r="P12" s="18">
        <v>117.385492</v>
      </c>
      <c r="Q12" s="18">
        <v>137.263949</v>
      </c>
      <c r="R12" s="18">
        <v>159.54715400000001</v>
      </c>
      <c r="S12" s="18">
        <v>149.009536</v>
      </c>
      <c r="T12" s="18">
        <v>138.98706000000001</v>
      </c>
      <c r="U12" s="18">
        <v>165.94850700000001</v>
      </c>
      <c r="V12" s="81">
        <v>147.408345</v>
      </c>
      <c r="W12" s="123">
        <f t="shared" si="3"/>
        <v>-1.4489782402918872E-3</v>
      </c>
      <c r="X12" s="60">
        <f t="shared" si="4"/>
        <v>-0.17034828592277962</v>
      </c>
      <c r="Y12" s="60">
        <f t="shared" si="5"/>
        <v>-3.7493605728803336E-3</v>
      </c>
      <c r="Z12" s="60">
        <f t="shared" si="6"/>
        <v>-1.7503619612549759E-2</v>
      </c>
      <c r="AA12" s="60">
        <f t="shared" si="7"/>
        <v>-0.68646625487949497</v>
      </c>
      <c r="AB12" s="60">
        <f t="shared" si="8"/>
        <v>0.24790319355994272</v>
      </c>
      <c r="AC12" s="60">
        <f t="shared" si="9"/>
        <v>0.17264006512979146</v>
      </c>
      <c r="AD12" s="60">
        <f t="shared" si="10"/>
        <v>0.85754094661762004</v>
      </c>
      <c r="AE12" s="60">
        <f t="shared" si="13"/>
        <v>-0.39268566604217781</v>
      </c>
      <c r="AF12" s="60">
        <f t="shared" si="11"/>
        <v>-1.1009804092163233E-2</v>
      </c>
    </row>
    <row r="13" spans="1:32" x14ac:dyDescent="0.3">
      <c r="B13" s="112" t="s">
        <v>256</v>
      </c>
      <c r="C13" s="120">
        <f t="shared" si="0"/>
        <v>1696.0649309999999</v>
      </c>
      <c r="D13" s="30">
        <v>243.78518500000001</v>
      </c>
      <c r="E13" s="30">
        <v>105.08235999999999</v>
      </c>
      <c r="F13" s="30">
        <v>188.488327</v>
      </c>
      <c r="G13" s="30">
        <v>198.65339700000001</v>
      </c>
      <c r="H13" s="30">
        <v>166.72891300000001</v>
      </c>
      <c r="I13" s="30">
        <v>158.708969</v>
      </c>
      <c r="J13" s="30">
        <v>233.18710300000001</v>
      </c>
      <c r="K13" s="30">
        <v>157.31842900000001</v>
      </c>
      <c r="L13" s="125">
        <v>244.11224799999999</v>
      </c>
      <c r="M13" s="122">
        <f t="shared" si="12"/>
        <v>2071.9795599999998</v>
      </c>
      <c r="N13" s="18">
        <v>159.34010699999999</v>
      </c>
      <c r="O13" s="18">
        <v>140.65714800000001</v>
      </c>
      <c r="P13" s="18">
        <v>145.03173699999999</v>
      </c>
      <c r="Q13" s="18">
        <v>166.32818</v>
      </c>
      <c r="R13" s="18">
        <v>248.18073100000001</v>
      </c>
      <c r="S13" s="18">
        <v>284.29676799999999</v>
      </c>
      <c r="T13" s="18">
        <v>287.76709699999998</v>
      </c>
      <c r="U13" s="18">
        <v>278.730615</v>
      </c>
      <c r="V13" s="81">
        <v>361.647177</v>
      </c>
      <c r="W13" s="123">
        <f t="shared" si="3"/>
        <v>-0.18142776900752822</v>
      </c>
      <c r="X13" s="60">
        <f t="shared" si="4"/>
        <v>0.52996749901768325</v>
      </c>
      <c r="Y13" s="60">
        <f t="shared" si="5"/>
        <v>-0.25291845104096677</v>
      </c>
      <c r="Z13" s="60">
        <f t="shared" si="6"/>
        <v>0.29963503781244794</v>
      </c>
      <c r="AA13" s="60">
        <f t="shared" si="7"/>
        <v>0.19434600318478812</v>
      </c>
      <c r="AB13" s="60">
        <f t="shared" si="8"/>
        <v>-0.32819557615051109</v>
      </c>
      <c r="AC13" s="60">
        <f t="shared" si="9"/>
        <v>-0.44174895087094346</v>
      </c>
      <c r="AD13" s="60">
        <f t="shared" si="10"/>
        <v>-0.18966725024855768</v>
      </c>
      <c r="AE13" s="60">
        <f t="shared" si="13"/>
        <v>-0.43558970370011196</v>
      </c>
      <c r="AF13" s="60">
        <f t="shared" si="11"/>
        <v>-0.32499888420254419</v>
      </c>
    </row>
    <row r="14" spans="1:32" x14ac:dyDescent="0.3">
      <c r="B14" s="118" t="s">
        <v>166</v>
      </c>
      <c r="C14" s="74">
        <f t="shared" ref="C14:C33" si="14">SUM(D14:L14)</f>
        <v>12979.252432000001</v>
      </c>
      <c r="D14" s="31">
        <f>SUM(D15:D26)</f>
        <v>1553.376563</v>
      </c>
      <c r="E14" s="31">
        <f t="shared" ref="E14:J14" si="15">SUM(E15:E26)</f>
        <v>1337.6248390000001</v>
      </c>
      <c r="F14" s="31">
        <f t="shared" si="15"/>
        <v>1863.7180069999997</v>
      </c>
      <c r="G14" s="31">
        <f t="shared" si="15"/>
        <v>1143.8221900000001</v>
      </c>
      <c r="H14" s="31">
        <f t="shared" si="15"/>
        <v>949.95107000000019</v>
      </c>
      <c r="I14" s="31">
        <f t="shared" si="15"/>
        <v>1450.7062980000001</v>
      </c>
      <c r="J14" s="31">
        <f t="shared" si="15"/>
        <v>1839.3962369999999</v>
      </c>
      <c r="K14" s="31">
        <f>SUM(K15:K26)</f>
        <v>1267.4718080000002</v>
      </c>
      <c r="L14" s="124">
        <f>SUM(L15:L26)</f>
        <v>1573.18542</v>
      </c>
      <c r="M14" s="121">
        <f t="shared" si="12"/>
        <v>13597.483771000001</v>
      </c>
      <c r="N14" s="31">
        <f>SUM(N15:N26)</f>
        <v>1518.1561020000001</v>
      </c>
      <c r="O14" s="31">
        <f t="shared" ref="O14:V14" si="16">SUM(O15:O26)</f>
        <v>1467.2389130000001</v>
      </c>
      <c r="P14" s="31">
        <f t="shared" si="16"/>
        <v>1441.2267189999998</v>
      </c>
      <c r="Q14" s="31">
        <f t="shared" si="16"/>
        <v>1473.2517889999999</v>
      </c>
      <c r="R14" s="31">
        <f t="shared" si="16"/>
        <v>1481.53513</v>
      </c>
      <c r="S14" s="31">
        <f t="shared" si="16"/>
        <v>1570.832508</v>
      </c>
      <c r="T14" s="31">
        <f t="shared" si="16"/>
        <v>1476.7913450000001</v>
      </c>
      <c r="U14" s="31">
        <f t="shared" si="16"/>
        <v>1738.9543470000001</v>
      </c>
      <c r="V14" s="119">
        <f t="shared" si="16"/>
        <v>1429.4969180000001</v>
      </c>
      <c r="W14" s="90">
        <f t="shared" si="3"/>
        <v>-4.5466598777527567E-2</v>
      </c>
      <c r="X14" s="171">
        <f t="shared" si="4"/>
        <v>2.3199499019633585E-2</v>
      </c>
      <c r="Y14" s="171">
        <f t="shared" si="5"/>
        <v>-8.8338765317356405E-2</v>
      </c>
      <c r="Z14" s="171">
        <f t="shared" si="6"/>
        <v>0.29314699930982901</v>
      </c>
      <c r="AA14" s="171">
        <f t="shared" si="7"/>
        <v>-0.22360712639867686</v>
      </c>
      <c r="AB14" s="171">
        <f t="shared" si="8"/>
        <v>-0.35880624713907383</v>
      </c>
      <c r="AC14" s="171">
        <f t="shared" si="9"/>
        <v>-7.6472959012635844E-2</v>
      </c>
      <c r="AD14" s="171">
        <f t="shared" si="10"/>
        <v>0.24553562913791316</v>
      </c>
      <c r="AE14" s="171">
        <f t="shared" si="13"/>
        <v>-0.27112991195737235</v>
      </c>
      <c r="AF14" s="171">
        <f t="shared" si="11"/>
        <v>0.10051683231400999</v>
      </c>
    </row>
    <row r="15" spans="1:32" x14ac:dyDescent="0.3">
      <c r="B15" s="112" t="s">
        <v>337</v>
      </c>
      <c r="C15" s="120">
        <f t="shared" si="14"/>
        <v>373.530371</v>
      </c>
      <c r="D15" s="30">
        <v>113.3379</v>
      </c>
      <c r="E15" s="30">
        <v>0.227136</v>
      </c>
      <c r="F15" s="30">
        <v>1.413599</v>
      </c>
      <c r="G15" s="30">
        <v>124.71250499999999</v>
      </c>
      <c r="H15" s="30">
        <v>0.117525</v>
      </c>
      <c r="I15" s="30">
        <v>133.27198200000001</v>
      </c>
      <c r="J15" s="30">
        <v>0.44972400000000001</v>
      </c>
      <c r="K15" s="30">
        <v>0</v>
      </c>
      <c r="L15" s="125">
        <v>0</v>
      </c>
      <c r="M15" s="122">
        <f t="shared" si="12"/>
        <v>364.03346800000003</v>
      </c>
      <c r="N15" s="18">
        <v>124.358487</v>
      </c>
      <c r="O15" s="18">
        <v>5.7972999999999997E-2</v>
      </c>
      <c r="P15" s="18">
        <v>0.41853000000000001</v>
      </c>
      <c r="Q15" s="18">
        <v>0.31176100000000001</v>
      </c>
      <c r="R15" s="18">
        <v>0.761347</v>
      </c>
      <c r="S15" s="18">
        <v>236.92131800000001</v>
      </c>
      <c r="T15" s="18">
        <v>0.527366</v>
      </c>
      <c r="U15" s="18">
        <v>0.165293</v>
      </c>
      <c r="V15" s="81">
        <v>0.51139299999999999</v>
      </c>
      <c r="W15" s="123">
        <f t="shared" si="3"/>
        <v>2.608799419508312E-2</v>
      </c>
      <c r="X15" s="60">
        <f t="shared" si="4"/>
        <v>-8.8619500492957859E-2</v>
      </c>
      <c r="Y15" s="60">
        <f t="shared" si="5"/>
        <v>2.9179618098080145</v>
      </c>
      <c r="Z15" s="60">
        <f t="shared" si="6"/>
        <v>2.3775332712111439</v>
      </c>
      <c r="AA15" s="60">
        <f t="shared" si="7"/>
        <v>399.02599747883789</v>
      </c>
      <c r="AB15" s="60">
        <f t="shared" si="8"/>
        <v>-0.84563543298916266</v>
      </c>
      <c r="AC15" s="60">
        <f t="shared" si="9"/>
        <v>-0.43748421153051331</v>
      </c>
      <c r="AD15" s="60">
        <f t="shared" si="10"/>
        <v>-0.14722602518933714</v>
      </c>
      <c r="AE15" s="60">
        <f t="shared" si="13"/>
        <v>-1</v>
      </c>
      <c r="AF15" s="60">
        <f t="shared" si="11"/>
        <v>-1</v>
      </c>
    </row>
    <row r="16" spans="1:32" x14ac:dyDescent="0.3">
      <c r="A16" s="11" t="s">
        <v>0</v>
      </c>
      <c r="B16" s="112" t="s">
        <v>338</v>
      </c>
      <c r="C16" s="120">
        <f t="shared" si="14"/>
        <v>303.81219000000004</v>
      </c>
      <c r="D16" s="30">
        <v>28.663699999999999</v>
      </c>
      <c r="E16" s="30">
        <v>37.799239</v>
      </c>
      <c r="F16" s="30">
        <v>46.039138000000001</v>
      </c>
      <c r="G16" s="30">
        <v>61.471383000000003</v>
      </c>
      <c r="H16" s="30">
        <v>22.040478</v>
      </c>
      <c r="I16" s="30">
        <v>65.351814000000005</v>
      </c>
      <c r="J16" s="30">
        <v>42.446438000000001</v>
      </c>
      <c r="K16" s="30">
        <v>0</v>
      </c>
      <c r="L16" s="125">
        <v>0</v>
      </c>
      <c r="M16" s="122">
        <f t="shared" si="12"/>
        <v>406.52771300000006</v>
      </c>
      <c r="N16" s="18">
        <v>58.543892</v>
      </c>
      <c r="O16" s="18">
        <v>45.496203000000001</v>
      </c>
      <c r="P16" s="18">
        <v>55.340465000000002</v>
      </c>
      <c r="Q16" s="18">
        <v>34.275452999999999</v>
      </c>
      <c r="R16" s="18">
        <v>30.131311</v>
      </c>
      <c r="S16" s="18">
        <v>47.706304000000003</v>
      </c>
      <c r="T16" s="18">
        <v>41.172786000000002</v>
      </c>
      <c r="U16" s="18">
        <v>53.987749000000001</v>
      </c>
      <c r="V16" s="81">
        <v>39.873550000000002</v>
      </c>
      <c r="W16" s="123">
        <f t="shared" si="3"/>
        <v>-0.25266548802295308</v>
      </c>
      <c r="X16" s="60">
        <f t="shared" si="4"/>
        <v>-0.51038957232293336</v>
      </c>
      <c r="Y16" s="60">
        <f t="shared" si="5"/>
        <v>-0.16917816196661517</v>
      </c>
      <c r="Z16" s="60">
        <f t="shared" si="6"/>
        <v>-0.16807460869727064</v>
      </c>
      <c r="AA16" s="60">
        <f t="shared" si="7"/>
        <v>0.79345209529397054</v>
      </c>
      <c r="AB16" s="60">
        <f t="shared" si="8"/>
        <v>-0.26851911621104041</v>
      </c>
      <c r="AC16" s="60">
        <f t="shared" si="9"/>
        <v>0.36987795155960934</v>
      </c>
      <c r="AD16" s="60">
        <f t="shared" si="10"/>
        <v>3.0934316662467154E-2</v>
      </c>
      <c r="AE16" s="60">
        <f t="shared" si="13"/>
        <v>-1</v>
      </c>
      <c r="AF16" s="60">
        <f t="shared" si="11"/>
        <v>-1</v>
      </c>
    </row>
    <row r="17" spans="1:32" x14ac:dyDescent="0.3">
      <c r="B17" s="112" t="s">
        <v>258</v>
      </c>
      <c r="C17" s="120">
        <f t="shared" ref="C17:C26" si="17">SUM(D17:L17)</f>
        <v>2383.4924390000001</v>
      </c>
      <c r="D17" s="30">
        <v>443.48088200000001</v>
      </c>
      <c r="E17" s="30">
        <v>281.88409200000001</v>
      </c>
      <c r="F17" s="30">
        <v>585.345598</v>
      </c>
      <c r="G17" s="30">
        <v>221.28927100000001</v>
      </c>
      <c r="H17" s="30">
        <v>243.98171400000001</v>
      </c>
      <c r="I17" s="30">
        <v>203.12871200000001</v>
      </c>
      <c r="J17" s="30">
        <v>395.94750699999997</v>
      </c>
      <c r="K17" s="30">
        <v>2.4097040000000001</v>
      </c>
      <c r="L17" s="125">
        <v>6.024959</v>
      </c>
      <c r="M17" s="122">
        <f t="shared" si="12"/>
        <v>92.534381999999994</v>
      </c>
      <c r="N17" s="18">
        <v>10.373328000000001</v>
      </c>
      <c r="O17" s="18">
        <v>8.2882200000000008</v>
      </c>
      <c r="P17" s="18">
        <v>15.274160999999999</v>
      </c>
      <c r="Q17" s="18">
        <v>16.656399</v>
      </c>
      <c r="R17" s="18">
        <v>11.665103999999999</v>
      </c>
      <c r="S17" s="18">
        <v>3.4397720000000001</v>
      </c>
      <c r="T17" s="18">
        <v>16.008248999999999</v>
      </c>
      <c r="U17" s="18">
        <v>7.1686560000000004</v>
      </c>
      <c r="V17" s="81">
        <v>3.6604930000000002</v>
      </c>
      <c r="W17" s="123">
        <f t="shared" si="3"/>
        <v>24.757911680871228</v>
      </c>
      <c r="X17" s="60">
        <f t="shared" si="4"/>
        <v>41.752035026753227</v>
      </c>
      <c r="Y17" s="60">
        <f t="shared" si="5"/>
        <v>33.01020870584999</v>
      </c>
      <c r="Z17" s="60">
        <f t="shared" si="6"/>
        <v>37.322602334753448</v>
      </c>
      <c r="AA17" s="60">
        <f t="shared" si="7"/>
        <v>12.285540950357879</v>
      </c>
      <c r="AB17" s="60">
        <f t="shared" si="8"/>
        <v>19.915519827341448</v>
      </c>
      <c r="AC17" s="60">
        <f t="shared" si="9"/>
        <v>58.052958161180449</v>
      </c>
      <c r="AD17" s="60">
        <f t="shared" si="10"/>
        <v>23.733967281493435</v>
      </c>
      <c r="AE17" s="60">
        <f t="shared" si="13"/>
        <v>-0.66385554000638336</v>
      </c>
      <c r="AF17" s="60">
        <f t="shared" si="11"/>
        <v>0.64594195372044139</v>
      </c>
    </row>
    <row r="18" spans="1:32" x14ac:dyDescent="0.3">
      <c r="B18" s="112" t="s">
        <v>259</v>
      </c>
      <c r="C18" s="120">
        <f t="shared" si="17"/>
        <v>39.327288000000003</v>
      </c>
      <c r="D18" s="30">
        <v>3.237069</v>
      </c>
      <c r="E18" s="30">
        <v>3.0947779999999998</v>
      </c>
      <c r="F18" s="30">
        <v>2.9925459999999999</v>
      </c>
      <c r="G18" s="30">
        <v>4.5295100000000001</v>
      </c>
      <c r="H18" s="30">
        <v>5.1059929999999998</v>
      </c>
      <c r="I18" s="30">
        <v>4.4964849999999998</v>
      </c>
      <c r="J18" s="30">
        <v>4.8844570000000003</v>
      </c>
      <c r="K18" s="30">
        <v>6.6135409999999997</v>
      </c>
      <c r="L18" s="125">
        <v>4.3729089999999999</v>
      </c>
      <c r="M18" s="122">
        <f t="shared" si="12"/>
        <v>37.986968000000005</v>
      </c>
      <c r="N18" s="18">
        <v>5.2750709999999996</v>
      </c>
      <c r="O18" s="18">
        <v>10.422636000000001</v>
      </c>
      <c r="P18" s="18">
        <v>1.6361129999999999</v>
      </c>
      <c r="Q18" s="18">
        <v>2.042338</v>
      </c>
      <c r="R18" s="18">
        <v>1.9747760000000001</v>
      </c>
      <c r="S18" s="18">
        <v>5.1913289999999996</v>
      </c>
      <c r="T18" s="18">
        <v>2.0145780000000002</v>
      </c>
      <c r="U18" s="18">
        <v>4.0638740000000002</v>
      </c>
      <c r="V18" s="81">
        <v>5.3662530000000004</v>
      </c>
      <c r="W18" s="123">
        <f t="shared" si="3"/>
        <v>3.5283679392364098E-2</v>
      </c>
      <c r="X18" s="60">
        <f t="shared" si="4"/>
        <v>-0.38634588994157615</v>
      </c>
      <c r="Y18" s="60">
        <f t="shared" si="5"/>
        <v>-0.70307146867644621</v>
      </c>
      <c r="Z18" s="60">
        <f t="shared" si="6"/>
        <v>0.82905826186822074</v>
      </c>
      <c r="AA18" s="60">
        <f t="shared" si="7"/>
        <v>1.217806259296943</v>
      </c>
      <c r="AB18" s="60">
        <f t="shared" si="8"/>
        <v>1.5856061649523792</v>
      </c>
      <c r="AC18" s="60">
        <f t="shared" si="9"/>
        <v>-0.13384703608652038</v>
      </c>
      <c r="AD18" s="60">
        <f t="shared" si="10"/>
        <v>1.4245559119577398</v>
      </c>
      <c r="AE18" s="60">
        <f t="shared" si="13"/>
        <v>0.62739814275737871</v>
      </c>
      <c r="AF18" s="60">
        <f t="shared" si="11"/>
        <v>-0.18510942365184802</v>
      </c>
    </row>
    <row r="19" spans="1:32" x14ac:dyDescent="0.3">
      <c r="B19" s="112" t="s">
        <v>260</v>
      </c>
      <c r="C19" s="120">
        <f t="shared" si="17"/>
        <v>495.44130900000005</v>
      </c>
      <c r="D19" s="30">
        <v>34.190164000000003</v>
      </c>
      <c r="E19" s="30">
        <v>50.701022000000002</v>
      </c>
      <c r="F19" s="30">
        <v>59.933172999999996</v>
      </c>
      <c r="G19" s="30">
        <v>65.989292000000006</v>
      </c>
      <c r="H19" s="30">
        <v>38.161368000000003</v>
      </c>
      <c r="I19" s="30">
        <v>52.275049000000003</v>
      </c>
      <c r="J19" s="30">
        <v>67.559075000000007</v>
      </c>
      <c r="K19" s="30">
        <v>51.930267999999998</v>
      </c>
      <c r="L19" s="125">
        <v>74.701898</v>
      </c>
      <c r="M19" s="122">
        <f t="shared" si="12"/>
        <v>399.64048699999995</v>
      </c>
      <c r="N19" s="18">
        <v>25.132853999999998</v>
      </c>
      <c r="O19" s="18">
        <v>60.996290000000002</v>
      </c>
      <c r="P19" s="18">
        <v>32.305211999999997</v>
      </c>
      <c r="Q19" s="18">
        <v>44.627768000000003</v>
      </c>
      <c r="R19" s="18">
        <v>55.488385000000001</v>
      </c>
      <c r="S19" s="18">
        <v>60.937983000000003</v>
      </c>
      <c r="T19" s="18">
        <v>33.297393</v>
      </c>
      <c r="U19" s="18">
        <v>45.949362000000001</v>
      </c>
      <c r="V19" s="81">
        <v>40.905239999999999</v>
      </c>
      <c r="W19" s="123">
        <f t="shared" si="3"/>
        <v>0.23971750890194499</v>
      </c>
      <c r="X19" s="60">
        <f t="shared" si="4"/>
        <v>0.36037729738134816</v>
      </c>
      <c r="Y19" s="60">
        <f t="shared" si="5"/>
        <v>-0.16878515070342803</v>
      </c>
      <c r="Z19" s="60">
        <f t="shared" si="6"/>
        <v>0.85521683002730331</v>
      </c>
      <c r="AA19" s="60">
        <f t="shared" si="7"/>
        <v>0.47865992312230365</v>
      </c>
      <c r="AB19" s="60">
        <f t="shared" si="8"/>
        <v>-0.31226385485899433</v>
      </c>
      <c r="AC19" s="60">
        <f t="shared" si="9"/>
        <v>-0.14215984142435434</v>
      </c>
      <c r="AD19" s="60">
        <f t="shared" si="10"/>
        <v>1.0289598948482244</v>
      </c>
      <c r="AE19" s="60">
        <f t="shared" si="13"/>
        <v>0.13016298245882063</v>
      </c>
      <c r="AF19" s="60">
        <f t="shared" si="11"/>
        <v>0.8262183035718651</v>
      </c>
    </row>
    <row r="20" spans="1:32" x14ac:dyDescent="0.3">
      <c r="B20" s="112" t="s">
        <v>261</v>
      </c>
      <c r="C20" s="120">
        <f t="shared" si="17"/>
        <v>93.596300999999997</v>
      </c>
      <c r="D20" s="30">
        <v>4.0978750000000002</v>
      </c>
      <c r="E20" s="30">
        <v>17.488334999999999</v>
      </c>
      <c r="F20" s="30">
        <v>11.885729</v>
      </c>
      <c r="G20" s="30">
        <v>2.8821159999999999</v>
      </c>
      <c r="H20" s="30">
        <v>9.6658279999999994</v>
      </c>
      <c r="I20" s="30">
        <v>7.86876</v>
      </c>
      <c r="J20" s="30">
        <v>16.275573999999999</v>
      </c>
      <c r="K20" s="30">
        <v>10.785608999999999</v>
      </c>
      <c r="L20" s="125">
        <v>12.646475000000001</v>
      </c>
      <c r="M20" s="122">
        <f t="shared" si="12"/>
        <v>102.050918</v>
      </c>
      <c r="N20" s="18">
        <v>12.427106</v>
      </c>
      <c r="O20" s="18">
        <v>13.002926</v>
      </c>
      <c r="P20" s="18">
        <v>9.6385159999999992</v>
      </c>
      <c r="Q20" s="18">
        <v>9.9695289999999996</v>
      </c>
      <c r="R20" s="18">
        <v>19.241828000000002</v>
      </c>
      <c r="S20" s="18">
        <v>9.9426710000000007</v>
      </c>
      <c r="T20" s="18">
        <v>5.942545</v>
      </c>
      <c r="U20" s="18">
        <v>12.200611</v>
      </c>
      <c r="V20" s="81">
        <v>9.6851859999999999</v>
      </c>
      <c r="W20" s="123">
        <f t="shared" si="3"/>
        <v>-8.2847045040790324E-2</v>
      </c>
      <c r="X20" s="60">
        <f t="shared" si="4"/>
        <v>-0.67024703901294469</v>
      </c>
      <c r="Y20" s="60">
        <f t="shared" si="5"/>
        <v>0.3449538203939635</v>
      </c>
      <c r="Z20" s="60">
        <f t="shared" si="6"/>
        <v>0.23314927318686829</v>
      </c>
      <c r="AA20" s="60">
        <f t="shared" si="7"/>
        <v>-0.71090750626233201</v>
      </c>
      <c r="AB20" s="60">
        <f t="shared" si="8"/>
        <v>-0.49766581428749912</v>
      </c>
      <c r="AC20" s="60">
        <f t="shared" si="9"/>
        <v>-0.20858690788420942</v>
      </c>
      <c r="AD20" s="60">
        <f t="shared" si="10"/>
        <v>1.7388221713087573</v>
      </c>
      <c r="AE20" s="60">
        <f t="shared" si="13"/>
        <v>-0.11597796208730871</v>
      </c>
      <c r="AF20" s="60">
        <f t="shared" si="11"/>
        <v>0.30575447905698461</v>
      </c>
    </row>
    <row r="21" spans="1:32" x14ac:dyDescent="0.3">
      <c r="B21" s="112" t="s">
        <v>262</v>
      </c>
      <c r="C21" s="120">
        <f t="shared" si="17"/>
        <v>478.62204600000001</v>
      </c>
      <c r="D21" s="30">
        <v>71.471198000000001</v>
      </c>
      <c r="E21" s="30">
        <v>51.484461000000003</v>
      </c>
      <c r="F21" s="30">
        <v>61.3553</v>
      </c>
      <c r="G21" s="30">
        <v>51.607325000000003</v>
      </c>
      <c r="H21" s="30">
        <v>32.122051999999996</v>
      </c>
      <c r="I21" s="30">
        <v>27.66011</v>
      </c>
      <c r="J21" s="30">
        <v>55.992168999999997</v>
      </c>
      <c r="K21" s="30">
        <v>70.466655000000003</v>
      </c>
      <c r="L21" s="125">
        <v>56.462775999999998</v>
      </c>
      <c r="M21" s="122">
        <f t="shared" si="12"/>
        <v>526.12715700000001</v>
      </c>
      <c r="N21" s="18">
        <v>52.931524000000003</v>
      </c>
      <c r="O21" s="18">
        <v>51.151383000000003</v>
      </c>
      <c r="P21" s="18">
        <v>52.543064000000001</v>
      </c>
      <c r="Q21" s="18">
        <v>39.503894000000003</v>
      </c>
      <c r="R21" s="18">
        <v>58.919746000000004</v>
      </c>
      <c r="S21" s="18">
        <v>56.226011999999997</v>
      </c>
      <c r="T21" s="18">
        <v>76.876313999999994</v>
      </c>
      <c r="U21" s="18">
        <v>86.368274999999997</v>
      </c>
      <c r="V21" s="81">
        <v>51.606945000000003</v>
      </c>
      <c r="W21" s="123">
        <f t="shared" si="3"/>
        <v>-9.0292071732005263E-2</v>
      </c>
      <c r="X21" s="60">
        <f t="shared" si="4"/>
        <v>0.35025770276329093</v>
      </c>
      <c r="Y21" s="60">
        <f t="shared" si="5"/>
        <v>6.511612794516175E-3</v>
      </c>
      <c r="Z21" s="60">
        <f t="shared" si="6"/>
        <v>0.16771454363605431</v>
      </c>
      <c r="AA21" s="60">
        <f t="shared" si="7"/>
        <v>0.30638577047619653</v>
      </c>
      <c r="AB21" s="60">
        <f t="shared" si="8"/>
        <v>-0.45481686224512929</v>
      </c>
      <c r="AC21" s="60">
        <f t="shared" si="9"/>
        <v>-0.50805491949171144</v>
      </c>
      <c r="AD21" s="60">
        <f t="shared" si="10"/>
        <v>-0.27165903141505976</v>
      </c>
      <c r="AE21" s="60">
        <f t="shared" si="13"/>
        <v>-0.18411413218568962</v>
      </c>
      <c r="AF21" s="60">
        <f t="shared" si="11"/>
        <v>9.4092587732135469E-2</v>
      </c>
    </row>
    <row r="22" spans="1:32" x14ac:dyDescent="0.3">
      <c r="B22" s="112" t="s">
        <v>263</v>
      </c>
      <c r="C22" s="120">
        <f t="shared" si="17"/>
        <v>4933.2751979999994</v>
      </c>
      <c r="D22" s="30">
        <v>542.20935199999997</v>
      </c>
      <c r="E22" s="30">
        <v>649.36740799999995</v>
      </c>
      <c r="F22" s="30">
        <v>645.320607</v>
      </c>
      <c r="G22" s="30">
        <v>386.33603299999999</v>
      </c>
      <c r="H22" s="30">
        <v>219.556691</v>
      </c>
      <c r="I22" s="30">
        <v>568.51056200000005</v>
      </c>
      <c r="J22" s="30">
        <v>848.37216899999999</v>
      </c>
      <c r="K22" s="30">
        <v>502.35472099999998</v>
      </c>
      <c r="L22" s="125">
        <v>571.24765500000001</v>
      </c>
      <c r="M22" s="122">
        <f t="shared" si="12"/>
        <v>5660.9778130000004</v>
      </c>
      <c r="N22" s="18">
        <v>592.23565499999995</v>
      </c>
      <c r="O22" s="18">
        <v>550.27108399999997</v>
      </c>
      <c r="P22" s="18">
        <v>721.70037500000001</v>
      </c>
      <c r="Q22" s="18">
        <v>625.033725</v>
      </c>
      <c r="R22" s="18">
        <v>582.79214999999999</v>
      </c>
      <c r="S22" s="18">
        <v>588.80508099999997</v>
      </c>
      <c r="T22" s="18">
        <v>594.91775900000005</v>
      </c>
      <c r="U22" s="18">
        <v>727.55828499999996</v>
      </c>
      <c r="V22" s="81">
        <v>677.66369899999995</v>
      </c>
      <c r="W22" s="123">
        <f t="shared" si="3"/>
        <v>-0.12854715899590485</v>
      </c>
      <c r="X22" s="60">
        <f t="shared" si="4"/>
        <v>-8.4470265472280648E-2</v>
      </c>
      <c r="Y22" s="60">
        <f t="shared" si="5"/>
        <v>0.18008637357364754</v>
      </c>
      <c r="Z22" s="60">
        <f t="shared" si="6"/>
        <v>-0.10583307234667849</v>
      </c>
      <c r="AA22" s="60">
        <f t="shared" si="7"/>
        <v>-0.38189570010802221</v>
      </c>
      <c r="AB22" s="60">
        <f t="shared" si="8"/>
        <v>-0.62326759034074153</v>
      </c>
      <c r="AC22" s="60">
        <f t="shared" si="9"/>
        <v>-3.446729597769882E-2</v>
      </c>
      <c r="AD22" s="60">
        <f t="shared" si="10"/>
        <v>0.42603268462859911</v>
      </c>
      <c r="AE22" s="60">
        <f t="shared" si="13"/>
        <v>-0.30953336473929371</v>
      </c>
      <c r="AF22" s="60">
        <f t="shared" si="11"/>
        <v>-0.1570337088396998</v>
      </c>
    </row>
    <row r="23" spans="1:32" x14ac:dyDescent="0.3">
      <c r="B23" s="112" t="s">
        <v>264</v>
      </c>
      <c r="C23" s="120">
        <f t="shared" si="17"/>
        <v>1306.814564</v>
      </c>
      <c r="D23" s="30">
        <v>109.607187</v>
      </c>
      <c r="E23" s="30">
        <v>93.130970000000005</v>
      </c>
      <c r="F23" s="30">
        <v>155.42952399999999</v>
      </c>
      <c r="G23" s="30">
        <v>85.849244999999996</v>
      </c>
      <c r="H23" s="30">
        <v>112.54947900000001</v>
      </c>
      <c r="I23" s="30">
        <v>97.356750000000005</v>
      </c>
      <c r="J23" s="30">
        <v>128.09371300000001</v>
      </c>
      <c r="K23" s="30">
        <v>139.160664</v>
      </c>
      <c r="L23" s="125">
        <v>385.63703199999998</v>
      </c>
      <c r="M23" s="122">
        <f t="shared" si="12"/>
        <v>1753.0670710000002</v>
      </c>
      <c r="N23" s="18">
        <v>163.52433600000001</v>
      </c>
      <c r="O23" s="18">
        <v>144.35392400000001</v>
      </c>
      <c r="P23" s="18">
        <v>146.43261699999999</v>
      </c>
      <c r="Q23" s="18">
        <v>188.384792</v>
      </c>
      <c r="R23" s="18">
        <v>272.74437599999999</v>
      </c>
      <c r="S23" s="18">
        <v>153.536956</v>
      </c>
      <c r="T23" s="18">
        <v>229.167145</v>
      </c>
      <c r="U23" s="18">
        <v>280.15551599999998</v>
      </c>
      <c r="V23" s="81">
        <v>174.76740899999999</v>
      </c>
      <c r="W23" s="123">
        <f t="shared" si="3"/>
        <v>-0.25455529590516168</v>
      </c>
      <c r="X23" s="60">
        <f t="shared" si="4"/>
        <v>-0.32971941864359566</v>
      </c>
      <c r="Y23" s="60">
        <f t="shared" si="5"/>
        <v>-0.35484282366996822</v>
      </c>
      <c r="Z23" s="60">
        <f t="shared" si="6"/>
        <v>6.1440594208597599E-2</v>
      </c>
      <c r="AA23" s="60">
        <f t="shared" si="7"/>
        <v>-0.54428781597189646</v>
      </c>
      <c r="AB23" s="60">
        <f t="shared" si="8"/>
        <v>-0.58734445545450953</v>
      </c>
      <c r="AC23" s="60">
        <f t="shared" si="9"/>
        <v>-0.36590673322975087</v>
      </c>
      <c r="AD23" s="60">
        <f t="shared" si="10"/>
        <v>-0.44104678268780628</v>
      </c>
      <c r="AE23" s="60">
        <f t="shared" si="13"/>
        <v>-0.50327351755587069</v>
      </c>
      <c r="AF23" s="60">
        <f t="shared" si="13"/>
        <v>1.2065729200116482</v>
      </c>
    </row>
    <row r="24" spans="1:32" x14ac:dyDescent="0.3">
      <c r="B24" s="112" t="s">
        <v>265</v>
      </c>
      <c r="C24" s="120">
        <f t="shared" si="17"/>
        <v>1602.3541180000002</v>
      </c>
      <c r="D24" s="30">
        <v>140.564122</v>
      </c>
      <c r="E24" s="30">
        <v>109.875192</v>
      </c>
      <c r="F24" s="30">
        <v>263.20247699999999</v>
      </c>
      <c r="G24" s="30">
        <v>125.56090500000001</v>
      </c>
      <c r="H24" s="30">
        <v>250.033208</v>
      </c>
      <c r="I24" s="30">
        <v>258.88403699999998</v>
      </c>
      <c r="J24" s="30">
        <v>187.576832</v>
      </c>
      <c r="K24" s="30">
        <v>158.99135000000001</v>
      </c>
      <c r="L24" s="125">
        <v>107.665995</v>
      </c>
      <c r="M24" s="122">
        <f t="shared" si="12"/>
        <v>1293.6343139999999</v>
      </c>
      <c r="N24" s="18">
        <v>125.613696</v>
      </c>
      <c r="O24" s="18">
        <v>225.96282500000001</v>
      </c>
      <c r="P24" s="18">
        <v>78.244949000000005</v>
      </c>
      <c r="Q24" s="18">
        <v>100.69293999999999</v>
      </c>
      <c r="R24" s="18">
        <v>115.879403</v>
      </c>
      <c r="S24" s="18">
        <v>133.19937300000001</v>
      </c>
      <c r="T24" s="18">
        <v>128.40964</v>
      </c>
      <c r="U24" s="18">
        <v>205.14464100000001</v>
      </c>
      <c r="V24" s="81">
        <v>180.48684700000001</v>
      </c>
      <c r="W24" s="123">
        <f t="shared" si="3"/>
        <v>0.23864534255080083</v>
      </c>
      <c r="X24" s="60">
        <f t="shared" si="4"/>
        <v>0.11901907575428705</v>
      </c>
      <c r="Y24" s="60">
        <f t="shared" si="5"/>
        <v>-0.51374659968957292</v>
      </c>
      <c r="Z24" s="60">
        <f t="shared" si="6"/>
        <v>2.3638270631373275</v>
      </c>
      <c r="AA24" s="60">
        <f t="shared" si="7"/>
        <v>0.24696830780787615</v>
      </c>
      <c r="AB24" s="60">
        <f t="shared" si="8"/>
        <v>1.1577018997931843</v>
      </c>
      <c r="AC24" s="60">
        <f t="shared" si="9"/>
        <v>0.94358300019925734</v>
      </c>
      <c r="AD24" s="60">
        <f t="shared" si="10"/>
        <v>0.46076908244583503</v>
      </c>
      <c r="AE24" s="60">
        <f t="shared" si="13"/>
        <v>-0.22497926718933881</v>
      </c>
      <c r="AF24" s="60">
        <f t="shared" si="13"/>
        <v>-0.40346902397824047</v>
      </c>
    </row>
    <row r="25" spans="1:32" x14ac:dyDescent="0.3">
      <c r="B25" s="112" t="s">
        <v>266</v>
      </c>
      <c r="C25" s="120">
        <f t="shared" si="17"/>
        <v>639.56503199999997</v>
      </c>
      <c r="D25" s="30">
        <v>33.269747000000002</v>
      </c>
      <c r="E25" s="30">
        <v>2.658515</v>
      </c>
      <c r="F25" s="30">
        <v>4.9646249999999998</v>
      </c>
      <c r="G25" s="30">
        <v>2.642712</v>
      </c>
      <c r="H25" s="30">
        <v>1.649886</v>
      </c>
      <c r="I25" s="30">
        <v>15.610187</v>
      </c>
      <c r="J25" s="30">
        <v>7.6206969999999998</v>
      </c>
      <c r="K25" s="30">
        <v>245.38046600000001</v>
      </c>
      <c r="L25" s="125">
        <v>325.76819699999999</v>
      </c>
      <c r="M25" s="122">
        <f t="shared" si="12"/>
        <v>2532.0521209999997</v>
      </c>
      <c r="N25" s="18">
        <v>277.00672700000001</v>
      </c>
      <c r="O25" s="18">
        <v>299.75189499999999</v>
      </c>
      <c r="P25" s="18">
        <v>296.59028799999999</v>
      </c>
      <c r="Q25" s="18">
        <v>311.14756699999998</v>
      </c>
      <c r="R25" s="18">
        <v>312.93238200000002</v>
      </c>
      <c r="S25" s="18">
        <v>251.60896</v>
      </c>
      <c r="T25" s="18">
        <v>274.96214900000001</v>
      </c>
      <c r="U25" s="18">
        <v>288.915369</v>
      </c>
      <c r="V25" s="81">
        <v>219.13678400000001</v>
      </c>
      <c r="W25" s="123">
        <f t="shared" si="3"/>
        <v>-0.74741237484976719</v>
      </c>
      <c r="X25" s="60">
        <f t="shared" si="4"/>
        <v>-0.87989552686928074</v>
      </c>
      <c r="Y25" s="60">
        <f t="shared" si="5"/>
        <v>-0.99113094847990868</v>
      </c>
      <c r="Z25" s="60">
        <f t="shared" si="6"/>
        <v>-0.98326099942962397</v>
      </c>
      <c r="AA25" s="60">
        <f t="shared" si="7"/>
        <v>-0.99150656382924574</v>
      </c>
      <c r="AB25" s="60">
        <f t="shared" si="8"/>
        <v>-0.99472765972810062</v>
      </c>
      <c r="AC25" s="60">
        <f t="shared" si="9"/>
        <v>-0.93795854090410768</v>
      </c>
      <c r="AD25" s="60">
        <f t="shared" si="10"/>
        <v>-0.97228455979226436</v>
      </c>
      <c r="AE25" s="60">
        <f t="shared" si="13"/>
        <v>-0.15068392917512108</v>
      </c>
      <c r="AF25" s="60">
        <f t="shared" si="13"/>
        <v>0.4865975079747451</v>
      </c>
    </row>
    <row r="26" spans="1:32" x14ac:dyDescent="0.3">
      <c r="B26" s="112" t="s">
        <v>267</v>
      </c>
      <c r="C26" s="120">
        <f t="shared" si="17"/>
        <v>329.42157600000002</v>
      </c>
      <c r="D26" s="30">
        <v>29.247367000000001</v>
      </c>
      <c r="E26" s="30">
        <v>39.913691</v>
      </c>
      <c r="F26" s="30">
        <v>25.835691000000001</v>
      </c>
      <c r="G26" s="30">
        <v>10.951893</v>
      </c>
      <c r="H26" s="30">
        <v>14.966848000000001</v>
      </c>
      <c r="I26" s="30">
        <v>16.29185</v>
      </c>
      <c r="J26" s="30">
        <v>84.177881999999997</v>
      </c>
      <c r="K26" s="30">
        <v>79.378829999999994</v>
      </c>
      <c r="L26" s="125">
        <v>28.657523999999999</v>
      </c>
      <c r="M26" s="122">
        <f t="shared" si="12"/>
        <v>428.85135900000006</v>
      </c>
      <c r="N26" s="18">
        <v>70.733425999999994</v>
      </c>
      <c r="O26" s="18">
        <v>57.483553999999998</v>
      </c>
      <c r="P26" s="18">
        <v>31.102429000000001</v>
      </c>
      <c r="Q26" s="18">
        <v>100.60562299999999</v>
      </c>
      <c r="R26" s="18">
        <v>19.004321999999998</v>
      </c>
      <c r="S26" s="18">
        <v>23.316749000000002</v>
      </c>
      <c r="T26" s="18">
        <v>73.495420999999993</v>
      </c>
      <c r="U26" s="18">
        <v>27.276716</v>
      </c>
      <c r="V26" s="81">
        <v>25.833119</v>
      </c>
      <c r="W26" s="123">
        <f t="shared" si="3"/>
        <v>-0.23185138839678954</v>
      </c>
      <c r="X26" s="60">
        <f t="shared" si="4"/>
        <v>-0.58651278958267894</v>
      </c>
      <c r="Y26" s="60">
        <f t="shared" si="5"/>
        <v>-0.30565025607150176</v>
      </c>
      <c r="Z26" s="60">
        <f t="shared" si="6"/>
        <v>-0.16933526317188929</v>
      </c>
      <c r="AA26" s="60">
        <f t="shared" si="7"/>
        <v>-0.89114034908366901</v>
      </c>
      <c r="AB26" s="60">
        <f t="shared" si="8"/>
        <v>-0.2124503047254197</v>
      </c>
      <c r="AC26" s="60">
        <f t="shared" si="9"/>
        <v>-0.30128123779176941</v>
      </c>
      <c r="AD26" s="60">
        <f t="shared" si="10"/>
        <v>0.14534866056485352</v>
      </c>
      <c r="AE26" s="60">
        <f t="shared" si="13"/>
        <v>1.9101314835700891</v>
      </c>
      <c r="AF26" s="60">
        <f t="shared" si="13"/>
        <v>0.10933271356044916</v>
      </c>
    </row>
    <row r="27" spans="1:32" x14ac:dyDescent="0.3">
      <c r="B27" s="118" t="s">
        <v>164</v>
      </c>
      <c r="C27" s="74">
        <f t="shared" si="14"/>
        <v>6699.0886710000004</v>
      </c>
      <c r="D27" s="31">
        <f>SUM(D28:D30)</f>
        <v>689.50563</v>
      </c>
      <c r="E27" s="31">
        <f t="shared" ref="E27:J27" si="18">SUM(E28:E30)</f>
        <v>583.01902000000007</v>
      </c>
      <c r="F27" s="31">
        <f t="shared" si="18"/>
        <v>838.66273899999999</v>
      </c>
      <c r="G27" s="31">
        <f t="shared" si="18"/>
        <v>403.79091100000005</v>
      </c>
      <c r="H27" s="31">
        <f t="shared" si="18"/>
        <v>729.75789699999996</v>
      </c>
      <c r="I27" s="31">
        <f t="shared" si="18"/>
        <v>581.67959800000006</v>
      </c>
      <c r="J27" s="31">
        <f t="shared" si="18"/>
        <v>692.19415800000002</v>
      </c>
      <c r="K27" s="31">
        <f>SUM(K28:K30)</f>
        <v>1366.4161369999999</v>
      </c>
      <c r="L27" s="124">
        <f>SUM(L28:L30)</f>
        <v>814.06258100000002</v>
      </c>
      <c r="M27" s="121">
        <f t="shared" si="12"/>
        <v>7604.3268320000006</v>
      </c>
      <c r="N27" s="31">
        <f>SUM(N28:N30)</f>
        <v>884.41287199999988</v>
      </c>
      <c r="O27" s="31">
        <f t="shared" ref="O27:V27" si="19">SUM(O28:O30)</f>
        <v>650.91412800000001</v>
      </c>
      <c r="P27" s="31">
        <f t="shared" si="19"/>
        <v>926.00974300000007</v>
      </c>
      <c r="Q27" s="31">
        <f t="shared" si="19"/>
        <v>530.09500100000002</v>
      </c>
      <c r="R27" s="31">
        <f t="shared" si="19"/>
        <v>777.59877900000004</v>
      </c>
      <c r="S27" s="31">
        <f t="shared" si="19"/>
        <v>1187.869807</v>
      </c>
      <c r="T27" s="31">
        <f t="shared" si="19"/>
        <v>1291.623644</v>
      </c>
      <c r="U27" s="31">
        <f t="shared" si="19"/>
        <v>768.83218000000011</v>
      </c>
      <c r="V27" s="119">
        <f t="shared" si="19"/>
        <v>586.97067800000002</v>
      </c>
      <c r="W27" s="90">
        <f t="shared" si="3"/>
        <v>-0.11904251105970876</v>
      </c>
      <c r="X27" s="171">
        <f t="shared" si="4"/>
        <v>-0.220380376824728</v>
      </c>
      <c r="Y27" s="171">
        <f t="shared" si="5"/>
        <v>-0.10430731962849626</v>
      </c>
      <c r="Z27" s="171">
        <f t="shared" si="6"/>
        <v>-9.432622567989557E-2</v>
      </c>
      <c r="AA27" s="171">
        <f t="shared" si="7"/>
        <v>-0.23826689510697718</v>
      </c>
      <c r="AB27" s="171">
        <f t="shared" si="8"/>
        <v>-6.1523864609874912E-2</v>
      </c>
      <c r="AC27" s="171">
        <f t="shared" si="9"/>
        <v>-0.51031704436612557</v>
      </c>
      <c r="AD27" s="171">
        <f t="shared" si="10"/>
        <v>-0.4640898986206542</v>
      </c>
      <c r="AE27" s="171">
        <f t="shared" si="13"/>
        <v>0.77726189478697383</v>
      </c>
      <c r="AF27" s="171">
        <f t="shared" si="13"/>
        <v>0.38688798522913603</v>
      </c>
    </row>
    <row r="28" spans="1:32" x14ac:dyDescent="0.3">
      <c r="B28" s="112" t="s">
        <v>268</v>
      </c>
      <c r="C28" s="120">
        <f>SUM(D28:L28)</f>
        <v>4929.5669489999991</v>
      </c>
      <c r="D28" s="18">
        <v>536.38341500000001</v>
      </c>
      <c r="E28" s="18">
        <v>310.577496</v>
      </c>
      <c r="F28" s="18">
        <v>558.12028599999996</v>
      </c>
      <c r="G28" s="18">
        <v>378.09921100000003</v>
      </c>
      <c r="H28" s="18">
        <v>528.93943899999999</v>
      </c>
      <c r="I28" s="18">
        <v>404.321958</v>
      </c>
      <c r="J28" s="18">
        <v>496.69686400000001</v>
      </c>
      <c r="K28" s="18">
        <v>1243.1744309999999</v>
      </c>
      <c r="L28" s="126">
        <v>473.253849</v>
      </c>
      <c r="M28" s="122">
        <f t="shared" si="12"/>
        <v>4745.7575550000001</v>
      </c>
      <c r="N28" s="18">
        <v>592.66296</v>
      </c>
      <c r="O28" s="18">
        <v>468.31681700000001</v>
      </c>
      <c r="P28" s="18">
        <v>363.31118700000002</v>
      </c>
      <c r="Q28" s="18">
        <v>342.79661399999998</v>
      </c>
      <c r="R28" s="18">
        <v>611.22733800000003</v>
      </c>
      <c r="S28" s="18">
        <v>468.78534300000001</v>
      </c>
      <c r="T28" s="18">
        <v>990.840191</v>
      </c>
      <c r="U28" s="18">
        <v>529.09599000000003</v>
      </c>
      <c r="V28" s="81">
        <v>378.721115</v>
      </c>
      <c r="W28" s="123">
        <f t="shared" si="3"/>
        <v>3.8731307250692293E-2</v>
      </c>
      <c r="X28" s="60">
        <f t="shared" si="4"/>
        <v>-9.4960456108139413E-2</v>
      </c>
      <c r="Y28" s="60">
        <f t="shared" si="5"/>
        <v>-0.33682181650119991</v>
      </c>
      <c r="Z28" s="60">
        <f t="shared" si="6"/>
        <v>0.53620451549706871</v>
      </c>
      <c r="AA28" s="60">
        <f t="shared" si="7"/>
        <v>0.10298408898519651</v>
      </c>
      <c r="AB28" s="60">
        <f t="shared" si="8"/>
        <v>-0.13462732093962726</v>
      </c>
      <c r="AC28" s="60">
        <f t="shared" si="9"/>
        <v>-0.13751151985142163</v>
      </c>
      <c r="AD28" s="60">
        <f t="shared" si="10"/>
        <v>-0.49871142843054095</v>
      </c>
      <c r="AE28" s="60">
        <f t="shared" si="13"/>
        <v>1.3496198317435741</v>
      </c>
      <c r="AF28" s="60">
        <f t="shared" si="13"/>
        <v>0.24961041319283184</v>
      </c>
    </row>
    <row r="29" spans="1:32" x14ac:dyDescent="0.3">
      <c r="B29" s="112" t="s">
        <v>269</v>
      </c>
      <c r="C29" s="120">
        <f>SUM(D29:L29)</f>
        <v>1459.3942610000001</v>
      </c>
      <c r="D29" s="18">
        <v>139.607393</v>
      </c>
      <c r="E29" s="18">
        <v>254.18685099999999</v>
      </c>
      <c r="F29" s="18">
        <v>252.03481199999999</v>
      </c>
      <c r="G29" s="18">
        <v>19.379256000000002</v>
      </c>
      <c r="H29" s="18">
        <v>188.713582</v>
      </c>
      <c r="I29" s="18">
        <v>160.99814799999999</v>
      </c>
      <c r="J29" s="18">
        <v>167.11068499999999</v>
      </c>
      <c r="K29" s="18">
        <v>108.974281</v>
      </c>
      <c r="L29" s="126">
        <v>168.389253</v>
      </c>
      <c r="M29" s="122">
        <f t="shared" si="12"/>
        <v>2569.40814</v>
      </c>
      <c r="N29" s="18">
        <v>206.73656</v>
      </c>
      <c r="O29" s="18">
        <v>168.25591299999999</v>
      </c>
      <c r="P29" s="18">
        <v>547.92271900000003</v>
      </c>
      <c r="Q29" s="18">
        <v>171.28214299999999</v>
      </c>
      <c r="R29" s="18">
        <v>139.769283</v>
      </c>
      <c r="S29" s="18">
        <v>695.91984300000001</v>
      </c>
      <c r="T29" s="18">
        <v>262.57187299999998</v>
      </c>
      <c r="U29" s="18">
        <v>197.32954899999999</v>
      </c>
      <c r="V29" s="81">
        <v>179.62025700000001</v>
      </c>
      <c r="W29" s="123">
        <f t="shared" si="3"/>
        <v>-0.43201150557575485</v>
      </c>
      <c r="X29" s="60">
        <f t="shared" si="4"/>
        <v>-0.32470873560051494</v>
      </c>
      <c r="Y29" s="60">
        <f t="shared" si="5"/>
        <v>0.51071570958697898</v>
      </c>
      <c r="Z29" s="60">
        <f t="shared" si="6"/>
        <v>-0.54001759142241368</v>
      </c>
      <c r="AA29" s="60">
        <f t="shared" si="7"/>
        <v>-0.88685769771108014</v>
      </c>
      <c r="AB29" s="60">
        <f t="shared" si="8"/>
        <v>0.35017922357089004</v>
      </c>
      <c r="AC29" s="60">
        <f t="shared" si="9"/>
        <v>-0.76865417817954074</v>
      </c>
      <c r="AD29" s="60">
        <f t="shared" si="10"/>
        <v>-0.36356212456922221</v>
      </c>
      <c r="AE29" s="60">
        <f t="shared" si="13"/>
        <v>-0.4477548772991925</v>
      </c>
      <c r="AF29" s="60">
        <f>IF(ISERROR(L29/V29-1),"-",(L29/V29-1))</f>
        <v>-6.252637752322121E-2</v>
      </c>
    </row>
    <row r="30" spans="1:32" x14ac:dyDescent="0.3">
      <c r="B30" s="112" t="s">
        <v>270</v>
      </c>
      <c r="C30" s="120">
        <f>SUM(D30:L30)</f>
        <v>310.12746100000004</v>
      </c>
      <c r="D30" s="18">
        <v>13.514822000000001</v>
      </c>
      <c r="E30" s="18">
        <v>18.254673</v>
      </c>
      <c r="F30" s="18">
        <v>28.507641</v>
      </c>
      <c r="G30" s="18">
        <v>6.3124440000000002</v>
      </c>
      <c r="H30" s="18">
        <v>12.104876000000001</v>
      </c>
      <c r="I30" s="18">
        <v>16.359491999999999</v>
      </c>
      <c r="J30" s="18">
        <v>28.386609</v>
      </c>
      <c r="K30" s="18">
        <v>14.267424999999999</v>
      </c>
      <c r="L30" s="126">
        <f>172.419479</f>
        <v>172.419479</v>
      </c>
      <c r="M30" s="122">
        <f t="shared" si="12"/>
        <v>289.161137</v>
      </c>
      <c r="N30" s="18">
        <v>85.013351999999998</v>
      </c>
      <c r="O30" s="18">
        <v>14.341398</v>
      </c>
      <c r="P30" s="18">
        <v>14.775836999999999</v>
      </c>
      <c r="Q30" s="18">
        <v>16.016244</v>
      </c>
      <c r="R30" s="18">
        <v>26.602157999999999</v>
      </c>
      <c r="S30" s="18">
        <v>23.164621</v>
      </c>
      <c r="T30" s="18">
        <v>38.211579999999998</v>
      </c>
      <c r="U30" s="18">
        <v>42.406641</v>
      </c>
      <c r="V30" s="81">
        <v>28.629306</v>
      </c>
      <c r="W30" s="123">
        <f t="shared" si="3"/>
        <v>7.2507406138744068E-2</v>
      </c>
      <c r="X30" s="60">
        <f t="shared" si="4"/>
        <v>-0.84102706596017995</v>
      </c>
      <c r="Y30" s="60">
        <f t="shared" si="5"/>
        <v>0.27286565786682715</v>
      </c>
      <c r="Z30" s="60">
        <f t="shared" si="6"/>
        <v>0.9293418707853911</v>
      </c>
      <c r="AA30" s="60">
        <f t="shared" si="7"/>
        <v>-0.60587238805802413</v>
      </c>
      <c r="AB30" s="60">
        <f t="shared" si="8"/>
        <v>-0.54496638956884613</v>
      </c>
      <c r="AC30" s="60">
        <f t="shared" si="9"/>
        <v>-0.2937725162867979</v>
      </c>
      <c r="AD30" s="60">
        <f t="shared" si="10"/>
        <v>-0.25712024993470561</v>
      </c>
      <c r="AE30" s="60">
        <f t="shared" si="13"/>
        <v>-0.66355682356449786</v>
      </c>
      <c r="AF30" s="60">
        <f>IF(ISERROR(L30/V30-1),"-",(L30/V30-1))</f>
        <v>5.0224819630626047</v>
      </c>
    </row>
    <row r="31" spans="1:32" x14ac:dyDescent="0.3">
      <c r="B31" s="118" t="s">
        <v>251</v>
      </c>
      <c r="C31" s="74">
        <f t="shared" si="14"/>
        <v>5372.5481019999997</v>
      </c>
      <c r="D31" s="31">
        <f>+D32</f>
        <v>736.60399500000005</v>
      </c>
      <c r="E31" s="31">
        <f t="shared" ref="E31:L31" si="20">+E32</f>
        <v>528.85788000000002</v>
      </c>
      <c r="F31" s="31">
        <f t="shared" si="20"/>
        <v>983.93495700000005</v>
      </c>
      <c r="G31" s="31">
        <f t="shared" si="20"/>
        <v>655.98992499999997</v>
      </c>
      <c r="H31" s="31">
        <f t="shared" si="20"/>
        <v>342.20740699999999</v>
      </c>
      <c r="I31" s="31">
        <f t="shared" si="20"/>
        <v>379.59740199999999</v>
      </c>
      <c r="J31" s="31">
        <f t="shared" si="20"/>
        <v>485.24282799999997</v>
      </c>
      <c r="K31" s="31">
        <f t="shared" si="20"/>
        <v>544.25606800000003</v>
      </c>
      <c r="L31" s="124">
        <f t="shared" si="20"/>
        <v>715.85763999999995</v>
      </c>
      <c r="M31" s="121">
        <f t="shared" si="12"/>
        <v>6677.422238000001</v>
      </c>
      <c r="N31" s="31">
        <f>+N32</f>
        <v>734.44619299999999</v>
      </c>
      <c r="O31" s="31">
        <f t="shared" ref="O31:V31" si="21">+O32</f>
        <v>543.78092500000002</v>
      </c>
      <c r="P31" s="31">
        <f t="shared" si="21"/>
        <v>569.83010000000002</v>
      </c>
      <c r="Q31" s="31">
        <f t="shared" si="21"/>
        <v>865.46467900000005</v>
      </c>
      <c r="R31" s="31">
        <f t="shared" si="21"/>
        <v>910.77416700000003</v>
      </c>
      <c r="S31" s="31">
        <f t="shared" si="21"/>
        <v>813.78641500000003</v>
      </c>
      <c r="T31" s="31">
        <f t="shared" si="21"/>
        <v>720.11158699999999</v>
      </c>
      <c r="U31" s="31">
        <f t="shared" si="21"/>
        <v>738.30335500000001</v>
      </c>
      <c r="V31" s="119">
        <f t="shared" si="21"/>
        <v>780.92481699999996</v>
      </c>
      <c r="W31" s="90">
        <f t="shared" si="3"/>
        <v>-0.19541584903440712</v>
      </c>
      <c r="X31" s="60">
        <f t="shared" si="4"/>
        <v>2.9379987541171548E-3</v>
      </c>
      <c r="Y31" s="60">
        <f t="shared" si="5"/>
        <v>-2.7443119671768601E-2</v>
      </c>
      <c r="Z31" s="60">
        <f t="shared" si="6"/>
        <v>0.72671636159620223</v>
      </c>
      <c r="AA31" s="60">
        <f t="shared" si="7"/>
        <v>-0.24203732293504732</v>
      </c>
      <c r="AB31" s="60">
        <f t="shared" si="8"/>
        <v>-0.62426755237558251</v>
      </c>
      <c r="AC31" s="60">
        <f t="shared" si="9"/>
        <v>-0.53354173158567653</v>
      </c>
      <c r="AD31" s="60">
        <f t="shared" si="10"/>
        <v>-0.32615606142163078</v>
      </c>
      <c r="AE31" s="60">
        <f t="shared" si="13"/>
        <v>-0.262828667492646</v>
      </c>
      <c r="AF31" s="60">
        <f t="shared" si="13"/>
        <v>-8.3320667474702681E-2</v>
      </c>
    </row>
    <row r="32" spans="1:32" x14ac:dyDescent="0.3">
      <c r="A32" s="11" t="s">
        <v>0</v>
      </c>
      <c r="B32" s="112" t="s">
        <v>271</v>
      </c>
      <c r="C32" s="120">
        <f>SUM(D32:L32)</f>
        <v>5372.5481019999997</v>
      </c>
      <c r="D32" s="18">
        <v>736.60399500000005</v>
      </c>
      <c r="E32" s="18">
        <v>528.85788000000002</v>
      </c>
      <c r="F32" s="18">
        <v>983.93495700000005</v>
      </c>
      <c r="G32" s="18">
        <v>655.98992499999997</v>
      </c>
      <c r="H32" s="18">
        <v>342.20740699999999</v>
      </c>
      <c r="I32" s="18">
        <v>379.59740199999999</v>
      </c>
      <c r="J32" s="18">
        <v>485.24282799999997</v>
      </c>
      <c r="K32" s="18">
        <v>544.25606800000003</v>
      </c>
      <c r="L32" s="126">
        <v>715.85763999999995</v>
      </c>
      <c r="M32" s="122">
        <f t="shared" si="12"/>
        <v>6677.422238000001</v>
      </c>
      <c r="N32" s="18">
        <v>734.44619299999999</v>
      </c>
      <c r="O32" s="18">
        <v>543.78092500000002</v>
      </c>
      <c r="P32" s="18">
        <v>569.83010000000002</v>
      </c>
      <c r="Q32" s="18">
        <v>865.46467900000005</v>
      </c>
      <c r="R32" s="18">
        <v>910.77416700000003</v>
      </c>
      <c r="S32" s="18">
        <v>813.78641500000003</v>
      </c>
      <c r="T32" s="18">
        <v>720.11158699999999</v>
      </c>
      <c r="U32" s="18">
        <v>738.30335500000001</v>
      </c>
      <c r="V32" s="81">
        <v>780.92481699999996</v>
      </c>
      <c r="W32" s="123">
        <f t="shared" si="3"/>
        <v>-0.19541584903440712</v>
      </c>
      <c r="X32" s="60">
        <f t="shared" si="4"/>
        <v>2.9379987541171548E-3</v>
      </c>
      <c r="Y32" s="60">
        <f t="shared" si="5"/>
        <v>-2.7443119671768601E-2</v>
      </c>
      <c r="Z32" s="60">
        <f t="shared" si="6"/>
        <v>0.72671636159620223</v>
      </c>
      <c r="AA32" s="60">
        <f t="shared" si="7"/>
        <v>-0.24203732293504732</v>
      </c>
      <c r="AB32" s="60">
        <f t="shared" si="8"/>
        <v>-0.62426755237558251</v>
      </c>
      <c r="AC32" s="60">
        <f t="shared" si="9"/>
        <v>-0.53354173158567653</v>
      </c>
      <c r="AD32" s="60">
        <f t="shared" si="10"/>
        <v>-0.32615606142163078</v>
      </c>
      <c r="AE32" s="60">
        <f t="shared" si="13"/>
        <v>-0.262828667492646</v>
      </c>
      <c r="AF32" s="60">
        <f t="shared" si="13"/>
        <v>-8.3320667474702681E-2</v>
      </c>
    </row>
    <row r="33" spans="1:32" x14ac:dyDescent="0.3">
      <c r="B33" s="118" t="s">
        <v>163</v>
      </c>
      <c r="C33" s="74">
        <f t="shared" si="14"/>
        <v>5829.0828110000002</v>
      </c>
      <c r="D33" s="31">
        <f>+D34</f>
        <v>689.26587700000005</v>
      </c>
      <c r="E33" s="31">
        <f t="shared" ref="E33:K33" si="22">+E34</f>
        <v>512.948397</v>
      </c>
      <c r="F33" s="31">
        <f t="shared" si="22"/>
        <v>725.08343300000001</v>
      </c>
      <c r="G33" s="31">
        <f t="shared" si="22"/>
        <v>471.32848899999999</v>
      </c>
      <c r="H33" s="31">
        <f t="shared" si="22"/>
        <v>557.70585300000005</v>
      </c>
      <c r="I33" s="31">
        <f t="shared" si="22"/>
        <v>634.19259899999997</v>
      </c>
      <c r="J33" s="31">
        <f t="shared" si="22"/>
        <v>872.27228400000001</v>
      </c>
      <c r="K33" s="31">
        <f t="shared" si="22"/>
        <v>557.14261399999998</v>
      </c>
      <c r="L33" s="124">
        <f>+L34</f>
        <v>809.14326500000004</v>
      </c>
      <c r="M33" s="121">
        <f t="shared" si="12"/>
        <v>6030.4811559999998</v>
      </c>
      <c r="N33" s="31">
        <f>+N34</f>
        <v>630.40149099999996</v>
      </c>
      <c r="O33" s="31">
        <f t="shared" ref="O33:V33" si="23">+O34</f>
        <v>563.74894300000005</v>
      </c>
      <c r="P33" s="31">
        <f t="shared" si="23"/>
        <v>594.42112199999997</v>
      </c>
      <c r="Q33" s="31">
        <f t="shared" si="23"/>
        <v>718.305609</v>
      </c>
      <c r="R33" s="31">
        <f t="shared" si="23"/>
        <v>770.61046799999997</v>
      </c>
      <c r="S33" s="31">
        <f t="shared" si="23"/>
        <v>704.43158200000005</v>
      </c>
      <c r="T33" s="31">
        <f t="shared" si="23"/>
        <v>765.10800700000004</v>
      </c>
      <c r="U33" s="31">
        <f t="shared" si="23"/>
        <v>685.94291499999997</v>
      </c>
      <c r="V33" s="119">
        <f t="shared" si="23"/>
        <v>597.51101900000003</v>
      </c>
      <c r="W33" s="90">
        <f t="shared" si="3"/>
        <v>-3.3396729015498061E-2</v>
      </c>
      <c r="X33" s="171">
        <f t="shared" si="4"/>
        <v>9.3376025977705224E-2</v>
      </c>
      <c r="Y33" s="171">
        <f t="shared" si="5"/>
        <v>-9.0112002214432607E-2</v>
      </c>
      <c r="Z33" s="171">
        <f t="shared" si="6"/>
        <v>0.21981438102396367</v>
      </c>
      <c r="AA33" s="171">
        <f t="shared" si="7"/>
        <v>-0.34383292696799761</v>
      </c>
      <c r="AB33" s="171">
        <f t="shared" si="8"/>
        <v>-0.27628046054521016</v>
      </c>
      <c r="AC33" s="171">
        <f t="shared" si="9"/>
        <v>-9.971015609575562E-2</v>
      </c>
      <c r="AD33" s="171">
        <f t="shared" si="10"/>
        <v>0.14006424716451815</v>
      </c>
      <c r="AE33" s="171">
        <f t="shared" si="13"/>
        <v>-0.18777116605978794</v>
      </c>
      <c r="AF33" s="171">
        <f t="shared" si="13"/>
        <v>0.35418969570500924</v>
      </c>
    </row>
    <row r="34" spans="1:32" x14ac:dyDescent="0.3">
      <c r="B34" s="112" t="s">
        <v>272</v>
      </c>
      <c r="C34" s="120">
        <f>SUM(D34:L34)</f>
        <v>5829.0828110000002</v>
      </c>
      <c r="D34" s="30">
        <v>689.26587700000005</v>
      </c>
      <c r="E34" s="30">
        <v>512.948397</v>
      </c>
      <c r="F34" s="30">
        <v>725.08343300000001</v>
      </c>
      <c r="G34" s="30">
        <v>471.32848899999999</v>
      </c>
      <c r="H34" s="30">
        <v>557.70585300000005</v>
      </c>
      <c r="I34" s="30">
        <v>634.19259899999997</v>
      </c>
      <c r="J34" s="30">
        <v>872.27228400000001</v>
      </c>
      <c r="K34" s="30">
        <v>557.14261399999998</v>
      </c>
      <c r="L34" s="125">
        <v>809.14326500000004</v>
      </c>
      <c r="M34" s="122">
        <f t="shared" si="12"/>
        <v>6030.4811559999998</v>
      </c>
      <c r="N34" s="18">
        <v>630.40149099999996</v>
      </c>
      <c r="O34" s="18">
        <v>563.74894300000005</v>
      </c>
      <c r="P34" s="18">
        <v>594.42112199999997</v>
      </c>
      <c r="Q34" s="18">
        <v>718.305609</v>
      </c>
      <c r="R34" s="18">
        <v>770.61046799999997</v>
      </c>
      <c r="S34" s="18">
        <v>704.43158200000005</v>
      </c>
      <c r="T34" s="18">
        <v>765.10800700000004</v>
      </c>
      <c r="U34" s="18">
        <v>685.94291499999997</v>
      </c>
      <c r="V34" s="81">
        <v>597.51101900000003</v>
      </c>
      <c r="W34" s="123">
        <f t="shared" si="3"/>
        <v>-3.3396729015498061E-2</v>
      </c>
      <c r="X34" s="60">
        <f t="shared" si="4"/>
        <v>9.3376025977705224E-2</v>
      </c>
      <c r="Y34" s="60">
        <f t="shared" si="5"/>
        <v>-9.0112002214432607E-2</v>
      </c>
      <c r="Z34" s="60">
        <f t="shared" si="6"/>
        <v>0.21981438102396367</v>
      </c>
      <c r="AA34" s="60">
        <f t="shared" si="7"/>
        <v>-0.34383292696799761</v>
      </c>
      <c r="AB34" s="60">
        <f t="shared" si="8"/>
        <v>-0.27628046054521016</v>
      </c>
      <c r="AC34" s="60">
        <f t="shared" si="9"/>
        <v>-9.971015609575562E-2</v>
      </c>
      <c r="AD34" s="60">
        <f t="shared" si="10"/>
        <v>0.14006424716451815</v>
      </c>
      <c r="AE34" s="60">
        <f t="shared" si="13"/>
        <v>-0.18777116605978794</v>
      </c>
      <c r="AF34" s="60">
        <f>IF(ISERROR(L34/V34-1),"-",(L34/V34-1))</f>
        <v>0.35418969570500924</v>
      </c>
    </row>
    <row r="35" spans="1:32" x14ac:dyDescent="0.3">
      <c r="A35" s="11"/>
      <c r="B35" s="108" t="s">
        <v>13</v>
      </c>
      <c r="C35" s="68">
        <f>+C7+C14+C27+C31+C33</f>
        <v>51723.717612</v>
      </c>
      <c r="D35" s="131">
        <f t="shared" ref="D35:V35" si="24">+D7+D14+D27+D31+D33</f>
        <v>6211.4129430000003</v>
      </c>
      <c r="E35" s="132">
        <f t="shared" si="24"/>
        <v>5185.5117659999996</v>
      </c>
      <c r="F35" s="133">
        <f t="shared" si="24"/>
        <v>7026.8447400000005</v>
      </c>
      <c r="G35" s="131">
        <f t="shared" si="24"/>
        <v>4975.8831599999994</v>
      </c>
      <c r="H35" s="131">
        <f t="shared" si="24"/>
        <v>4532.2291130000003</v>
      </c>
      <c r="I35" s="131">
        <f t="shared" si="24"/>
        <v>5520.5300900000002</v>
      </c>
      <c r="J35" s="131">
        <f t="shared" si="24"/>
        <v>6483.1798450000006</v>
      </c>
      <c r="K35" s="132">
        <f t="shared" si="24"/>
        <v>5741.2701960000004</v>
      </c>
      <c r="L35" s="134">
        <f t="shared" si="24"/>
        <v>6046.855759</v>
      </c>
      <c r="M35" s="96">
        <f t="shared" si="24"/>
        <v>56522.647979000001</v>
      </c>
      <c r="N35" s="133">
        <f t="shared" si="24"/>
        <v>6522.1309619999993</v>
      </c>
      <c r="O35" s="131">
        <f t="shared" si="24"/>
        <v>5421.4717880000007</v>
      </c>
      <c r="P35" s="131">
        <f t="shared" si="24"/>
        <v>5466.9043169999995</v>
      </c>
      <c r="Q35" s="131">
        <f t="shared" si="24"/>
        <v>6128.3386569999993</v>
      </c>
      <c r="R35" s="131">
        <f t="shared" si="24"/>
        <v>6388.000164</v>
      </c>
      <c r="S35" s="132">
        <f t="shared" si="24"/>
        <v>6877.8889599999993</v>
      </c>
      <c r="T35" s="132">
        <f t="shared" si="24"/>
        <v>6957.8952760000002</v>
      </c>
      <c r="U35" s="133">
        <f t="shared" si="24"/>
        <v>6874.1454629999998</v>
      </c>
      <c r="V35" s="135">
        <f t="shared" si="24"/>
        <v>5885.8723919999993</v>
      </c>
      <c r="W35" s="127">
        <f>IF(ISERROR(C35/M35-1),"-",(C35/M35-1))</f>
        <v>-8.49027874416457E-2</v>
      </c>
      <c r="X35" s="136">
        <f t="shared" ref="X35:AD35" si="25">IF(ISERROR(D35/N35-1),"-",(D35/N35-1))</f>
        <v>-4.7640567294698677E-2</v>
      </c>
      <c r="Y35" s="137">
        <f t="shared" si="25"/>
        <v>-4.3523240777952554E-2</v>
      </c>
      <c r="Z35" s="138">
        <f t="shared" si="25"/>
        <v>0.28534255083799032</v>
      </c>
      <c r="AA35" s="137">
        <f t="shared" si="25"/>
        <v>-0.18805349402217286</v>
      </c>
      <c r="AB35" s="137">
        <f t="shared" si="25"/>
        <v>-0.29050892350603263</v>
      </c>
      <c r="AC35" s="137">
        <f t="shared" si="25"/>
        <v>-0.19735108808735391</v>
      </c>
      <c r="AD35" s="137">
        <f t="shared" si="25"/>
        <v>-6.822687208838063E-2</v>
      </c>
      <c r="AE35" s="138">
        <f t="shared" si="13"/>
        <v>-0.16480234133794314</v>
      </c>
      <c r="AF35" s="139">
        <f t="shared" ref="AF35" si="26">IF(ISERROR(L35/V35-1),"-",(L35/V35-1))</f>
        <v>2.7350808219832823E-2</v>
      </c>
    </row>
    <row r="36" spans="1:32" x14ac:dyDescent="0.3">
      <c r="B36" s="24" t="s">
        <v>291</v>
      </c>
    </row>
    <row r="37" spans="1:32" x14ac:dyDescent="0.3">
      <c r="B37" s="58"/>
    </row>
    <row r="38" spans="1:32" x14ac:dyDescent="0.3">
      <c r="B38" s="58"/>
      <c r="D38" s="202"/>
      <c r="E38" s="202"/>
      <c r="F38" s="202"/>
      <c r="G38" s="202"/>
      <c r="H38" s="202"/>
      <c r="I38" s="10"/>
    </row>
    <row r="39" spans="1:32" ht="1.8" customHeight="1" x14ac:dyDescent="0.3">
      <c r="B39" s="58"/>
    </row>
  </sheetData>
  <mergeCells count="7">
    <mergeCell ref="W4:AF4"/>
    <mergeCell ref="W5:AF5"/>
    <mergeCell ref="B4:B6"/>
    <mergeCell ref="C5:L5"/>
    <mergeCell ref="M5:V5"/>
    <mergeCell ref="C4:L4"/>
    <mergeCell ref="M4:V4"/>
  </mergeCells>
  <pageMargins left="0.7" right="0.7" top="0.75" bottom="0.75" header="0.3" footer="0.3"/>
  <pageSetup paperSize="9" orientation="portrait" r:id="rId1"/>
  <ignoredErrors>
    <ignoredError sqref="C27 M7 M14 M27 M31 M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customWidth="1"/>
    <col min="2" max="2" width="15.77734375" customWidth="1"/>
  </cols>
  <sheetData>
    <row r="2" spans="2:32" x14ac:dyDescent="0.3">
      <c r="B2" s="3" t="s">
        <v>331</v>
      </c>
    </row>
    <row r="3" spans="2:32" x14ac:dyDescent="0.3">
      <c r="B3" s="2"/>
    </row>
    <row r="4" spans="2:32" x14ac:dyDescent="0.3">
      <c r="B4" s="35"/>
      <c r="C4" s="179" t="s">
        <v>10</v>
      </c>
      <c r="D4" s="177"/>
      <c r="E4" s="177"/>
      <c r="F4" s="177"/>
      <c r="G4" s="177"/>
      <c r="H4" s="177"/>
      <c r="I4" s="177"/>
      <c r="J4" s="177"/>
      <c r="K4" s="177"/>
      <c r="L4" s="178"/>
      <c r="M4" s="177" t="s">
        <v>10</v>
      </c>
      <c r="N4" s="177"/>
      <c r="O4" s="177"/>
      <c r="P4" s="177"/>
      <c r="Q4" s="177"/>
      <c r="R4" s="177"/>
      <c r="S4" s="177"/>
      <c r="T4" s="177"/>
      <c r="U4" s="177"/>
      <c r="V4" s="178"/>
      <c r="W4" s="173" t="s">
        <v>310</v>
      </c>
      <c r="X4" s="173"/>
      <c r="Y4" s="173"/>
      <c r="Z4" s="173"/>
      <c r="AA4" s="173"/>
      <c r="AB4" s="173"/>
      <c r="AC4" s="173"/>
      <c r="AD4" s="173"/>
      <c r="AE4" s="173"/>
      <c r="AF4" s="173"/>
    </row>
    <row r="5" spans="2:32" x14ac:dyDescent="0.3">
      <c r="B5" s="175" t="s">
        <v>309</v>
      </c>
      <c r="C5" s="177">
        <v>2020</v>
      </c>
      <c r="D5" s="177"/>
      <c r="E5" s="177"/>
      <c r="F5" s="177"/>
      <c r="G5" s="177"/>
      <c r="H5" s="177"/>
      <c r="I5" s="177"/>
      <c r="J5" s="177"/>
      <c r="K5" s="177"/>
      <c r="L5" s="178"/>
      <c r="M5" s="177">
        <v>2019</v>
      </c>
      <c r="N5" s="177"/>
      <c r="O5" s="177"/>
      <c r="P5" s="177"/>
      <c r="Q5" s="177"/>
      <c r="R5" s="177"/>
      <c r="S5" s="177"/>
      <c r="T5" s="177"/>
      <c r="U5" s="177"/>
      <c r="V5" s="178"/>
      <c r="W5" s="174" t="s">
        <v>311</v>
      </c>
      <c r="X5" s="174"/>
      <c r="Y5" s="174"/>
      <c r="Z5" s="174"/>
      <c r="AA5" s="174"/>
      <c r="AB5" s="174"/>
      <c r="AC5" s="174"/>
      <c r="AD5" s="174"/>
      <c r="AE5" s="174"/>
      <c r="AF5" s="174"/>
    </row>
    <row r="6" spans="2:32" x14ac:dyDescent="0.3">
      <c r="B6" s="176"/>
      <c r="C6" s="12" t="s">
        <v>13</v>
      </c>
      <c r="D6" s="26" t="s">
        <v>300</v>
      </c>
      <c r="E6" s="12" t="s">
        <v>301</v>
      </c>
      <c r="F6" s="25" t="s">
        <v>302</v>
      </c>
      <c r="G6" s="26" t="s">
        <v>303</v>
      </c>
      <c r="H6" s="12" t="s">
        <v>304</v>
      </c>
      <c r="I6" s="25" t="s">
        <v>305</v>
      </c>
      <c r="J6" s="25" t="s">
        <v>306</v>
      </c>
      <c r="K6" s="26" t="s">
        <v>307</v>
      </c>
      <c r="L6" s="76" t="s">
        <v>308</v>
      </c>
      <c r="M6" s="12" t="s">
        <v>13</v>
      </c>
      <c r="N6" s="26" t="s">
        <v>300</v>
      </c>
      <c r="O6" s="12" t="s">
        <v>301</v>
      </c>
      <c r="P6" s="26" t="s">
        <v>302</v>
      </c>
      <c r="Q6" s="26" t="s">
        <v>303</v>
      </c>
      <c r="R6" s="12" t="s">
        <v>304</v>
      </c>
      <c r="S6" s="26" t="s">
        <v>305</v>
      </c>
      <c r="T6" s="26" t="s">
        <v>306</v>
      </c>
      <c r="U6" s="12" t="s">
        <v>307</v>
      </c>
      <c r="V6" s="76" t="s">
        <v>308</v>
      </c>
      <c r="W6" s="12" t="s">
        <v>13</v>
      </c>
      <c r="X6" s="7" t="s">
        <v>300</v>
      </c>
      <c r="Y6" s="12" t="s">
        <v>301</v>
      </c>
      <c r="Z6" s="7" t="s">
        <v>302</v>
      </c>
      <c r="AA6" s="7" t="s">
        <v>303</v>
      </c>
      <c r="AB6" s="12" t="s">
        <v>304</v>
      </c>
      <c r="AC6" s="7" t="s">
        <v>305</v>
      </c>
      <c r="AD6" s="7" t="s">
        <v>306</v>
      </c>
      <c r="AE6" s="12" t="s">
        <v>307</v>
      </c>
      <c r="AF6" s="13" t="s">
        <v>308</v>
      </c>
    </row>
    <row r="7" spans="2:32" x14ac:dyDescent="0.3">
      <c r="B7" s="91" t="s">
        <v>11</v>
      </c>
      <c r="C7" s="75">
        <f t="shared" ref="C7:C15" si="0">SUM(D7:L7)</f>
        <v>231.76288600000004</v>
      </c>
      <c r="D7" s="30">
        <v>12.478875</v>
      </c>
      <c r="E7" s="30">
        <v>47.605032999999999</v>
      </c>
      <c r="F7" s="30">
        <v>9.8858870000000003</v>
      </c>
      <c r="G7" s="30">
        <v>46.745021000000001</v>
      </c>
      <c r="H7" s="30">
        <v>9.799925</v>
      </c>
      <c r="I7" s="30">
        <v>14.257228</v>
      </c>
      <c r="J7" s="30">
        <v>44.278115999999997</v>
      </c>
      <c r="K7" s="30">
        <v>32.050182999999997</v>
      </c>
      <c r="L7" s="79">
        <v>14.662618</v>
      </c>
      <c r="M7" s="75">
        <f>SUM(N7:V7)</f>
        <v>251.33420100000004</v>
      </c>
      <c r="N7" s="30">
        <v>39.315401999999999</v>
      </c>
      <c r="O7" s="30">
        <v>9.2675520000000002</v>
      </c>
      <c r="P7" s="30">
        <v>49.167968000000002</v>
      </c>
      <c r="Q7" s="30">
        <v>15.663918000000001</v>
      </c>
      <c r="R7" s="30">
        <v>34.876595000000002</v>
      </c>
      <c r="S7" s="30">
        <v>31.698529000000001</v>
      </c>
      <c r="T7" s="30">
        <v>5.0022690000000001</v>
      </c>
      <c r="U7" s="30">
        <v>50.116473999999997</v>
      </c>
      <c r="V7" s="79">
        <v>16.225494000000001</v>
      </c>
      <c r="W7" s="80">
        <f t="shared" ref="W7:W16" si="1">IF(ISERROR(C7/M7-1),"-",(C7/M7-1))</f>
        <v>-7.7869684754921176E-2</v>
      </c>
      <c r="X7" s="63">
        <f t="shared" ref="X7:X16" si="2">IF(ISERROR(D7/N7-1),"-",(D7/N7-1))</f>
        <v>-0.68259576742977224</v>
      </c>
      <c r="Y7" s="63">
        <f t="shared" ref="Y7:Y16" si="3">IF(ISERROR(E7/O7-1),"-",(E7/O7-1))</f>
        <v>4.1367430147680855</v>
      </c>
      <c r="Z7" s="63">
        <f t="shared" ref="Z7:Z16" si="4">IF(ISERROR(F7/P7-1),"-",(F7/P7-1))</f>
        <v>-0.79893643357398869</v>
      </c>
      <c r="AA7" s="63">
        <f t="shared" ref="AA7:AA16" si="5">IF(ISERROR(G7/Q7-1),"-",(G7/Q7-1))</f>
        <v>1.9842483215246656</v>
      </c>
      <c r="AB7" s="63">
        <f t="shared" ref="AB7:AB16" si="6">IF(ISERROR(H7/R7-1),"-",(H7/R7-1))</f>
        <v>-0.71901141725561224</v>
      </c>
      <c r="AC7" s="63">
        <f t="shared" ref="AC7:AC16" si="7">IF(ISERROR(I7/S7-1),"-",(I7/S7-1))</f>
        <v>-0.5502243022065787</v>
      </c>
      <c r="AD7" s="63">
        <f t="shared" ref="AD7:AD16" si="8">IF(ISERROR(J7/T7-1),"-",(J7/T7-1))</f>
        <v>7.8516063410424337</v>
      </c>
      <c r="AE7" s="63">
        <f t="shared" ref="AE7:AF7" si="9">IF(ISERROR(K7/U7-1),"-",(K7/U7-1))</f>
        <v>-0.36048607489824602</v>
      </c>
      <c r="AF7" s="63">
        <f t="shared" si="9"/>
        <v>-9.6322244487594744E-2</v>
      </c>
    </row>
    <row r="8" spans="2:32" x14ac:dyDescent="0.3">
      <c r="B8" s="91" t="s">
        <v>1</v>
      </c>
      <c r="C8" s="75">
        <f t="shared" si="0"/>
        <v>13922.520094000001</v>
      </c>
      <c r="D8" s="30">
        <v>1818.445142</v>
      </c>
      <c r="E8" s="30">
        <v>1237.383587</v>
      </c>
      <c r="F8" s="30">
        <v>1863.2334539999999</v>
      </c>
      <c r="G8" s="30">
        <v>1761.0560840000001</v>
      </c>
      <c r="H8" s="30">
        <v>1090.570622</v>
      </c>
      <c r="I8" s="30">
        <v>1369.969566</v>
      </c>
      <c r="J8" s="30">
        <v>1626.565016</v>
      </c>
      <c r="K8" s="30">
        <v>1389.03818</v>
      </c>
      <c r="L8" s="79">
        <v>1766.2584429999999</v>
      </c>
      <c r="M8" s="75">
        <f t="shared" ref="M8:M15" si="10">SUM(N8:V8)</f>
        <v>14927.785475000001</v>
      </c>
      <c r="N8" s="30">
        <v>1697.094625</v>
      </c>
      <c r="O8" s="30">
        <v>1266.5130690000001</v>
      </c>
      <c r="P8" s="30">
        <v>1760.693698</v>
      </c>
      <c r="Q8" s="30">
        <v>1697.7783830000001</v>
      </c>
      <c r="R8" s="30">
        <v>1634.471728</v>
      </c>
      <c r="S8" s="30">
        <v>1968.1344099999999</v>
      </c>
      <c r="T8" s="30">
        <v>1537.37176</v>
      </c>
      <c r="U8" s="30">
        <v>1862.49433</v>
      </c>
      <c r="V8" s="79">
        <v>1503.2334719999999</v>
      </c>
      <c r="W8" s="80">
        <f t="shared" si="1"/>
        <v>-6.734189627011633E-2</v>
      </c>
      <c r="X8" s="63">
        <f t="shared" si="2"/>
        <v>7.1504862022646609E-2</v>
      </c>
      <c r="Y8" s="63">
        <f t="shared" si="3"/>
        <v>-2.2999748453444546E-2</v>
      </c>
      <c r="Z8" s="63">
        <f t="shared" si="4"/>
        <v>5.8238270584188845E-2</v>
      </c>
      <c r="AA8" s="63">
        <f t="shared" si="5"/>
        <v>3.7270883899574336E-2</v>
      </c>
      <c r="AB8" s="63">
        <f t="shared" si="6"/>
        <v>-0.3327687452052398</v>
      </c>
      <c r="AC8" s="63">
        <f t="shared" si="7"/>
        <v>-0.30392479342912349</v>
      </c>
      <c r="AD8" s="63">
        <f t="shared" si="8"/>
        <v>5.8016712886673538E-2</v>
      </c>
      <c r="AE8" s="63">
        <f t="shared" ref="AE8:AE16" si="11">IF(ISERROR(K8/U8-1),"-",(K8/U8-1))</f>
        <v>-0.25420541817166231</v>
      </c>
      <c r="AF8" s="63">
        <f t="shared" ref="AF8:AF16" si="12">IF(ISERROR(L8/V8-1),"-",(L8/V8-1))</f>
        <v>0.17497280089835576</v>
      </c>
    </row>
    <row r="9" spans="2:32" x14ac:dyDescent="0.3">
      <c r="B9" s="91" t="s">
        <v>2</v>
      </c>
      <c r="C9" s="75">
        <f t="shared" si="0"/>
        <v>182.92331099999998</v>
      </c>
      <c r="D9" s="30">
        <v>16.119935000000002</v>
      </c>
      <c r="E9" s="30">
        <v>14.065067000000001</v>
      </c>
      <c r="F9" s="30">
        <v>27.005610999999998</v>
      </c>
      <c r="G9" s="30">
        <v>31.735340000000001</v>
      </c>
      <c r="H9" s="30">
        <v>13.297567000000001</v>
      </c>
      <c r="I9" s="30">
        <v>11.174621</v>
      </c>
      <c r="J9" s="30">
        <v>29.914691000000001</v>
      </c>
      <c r="K9" s="30">
        <v>20.033836999999998</v>
      </c>
      <c r="L9" s="79">
        <v>19.576642</v>
      </c>
      <c r="M9" s="75">
        <f t="shared" si="10"/>
        <v>191.10990699999999</v>
      </c>
      <c r="N9" s="30">
        <v>34.292594000000001</v>
      </c>
      <c r="O9" s="30">
        <v>11.760463</v>
      </c>
      <c r="P9" s="30">
        <v>8.5975660000000005</v>
      </c>
      <c r="Q9" s="30">
        <v>29.095410999999999</v>
      </c>
      <c r="R9" s="30">
        <v>17.625876999999999</v>
      </c>
      <c r="S9" s="30">
        <v>11.771936999999999</v>
      </c>
      <c r="T9" s="30">
        <v>22.555568000000001</v>
      </c>
      <c r="U9" s="30">
        <v>41.555714999999999</v>
      </c>
      <c r="V9" s="79">
        <v>13.854775999999999</v>
      </c>
      <c r="W9" s="80">
        <f t="shared" si="1"/>
        <v>-4.2837109433578546E-2</v>
      </c>
      <c r="X9" s="63">
        <f t="shared" si="2"/>
        <v>-0.5299295527191672</v>
      </c>
      <c r="Y9" s="63">
        <f t="shared" si="3"/>
        <v>0.19596201272007763</v>
      </c>
      <c r="Z9" s="63">
        <f t="shared" si="4"/>
        <v>2.1410763232291554</v>
      </c>
      <c r="AA9" s="63">
        <f t="shared" si="5"/>
        <v>9.0733518079535003E-2</v>
      </c>
      <c r="AB9" s="63">
        <f t="shared" si="6"/>
        <v>-0.24556565327217472</v>
      </c>
      <c r="AC9" s="63">
        <f t="shared" si="7"/>
        <v>-5.0740672499351547E-2</v>
      </c>
      <c r="AD9" s="63">
        <f t="shared" si="8"/>
        <v>0.32626635693678829</v>
      </c>
      <c r="AE9" s="63">
        <f t="shared" si="11"/>
        <v>-0.51790416793454286</v>
      </c>
      <c r="AF9" s="63">
        <f t="shared" si="12"/>
        <v>0.41298870512233465</v>
      </c>
    </row>
    <row r="10" spans="2:32" x14ac:dyDescent="0.3">
      <c r="B10" s="91" t="s">
        <v>12</v>
      </c>
      <c r="C10" s="75">
        <f t="shared" si="0"/>
        <v>6658.5081190000001</v>
      </c>
      <c r="D10" s="30">
        <v>948.48413500000004</v>
      </c>
      <c r="E10" s="30">
        <v>822.625721</v>
      </c>
      <c r="F10" s="30">
        <v>1176.573067</v>
      </c>
      <c r="G10" s="30">
        <v>478.55762800000002</v>
      </c>
      <c r="H10" s="30">
        <v>503.79797100000002</v>
      </c>
      <c r="I10" s="30">
        <v>564.67178100000001</v>
      </c>
      <c r="J10" s="30">
        <v>844.81613900000002</v>
      </c>
      <c r="K10" s="30">
        <v>469.686418</v>
      </c>
      <c r="L10" s="79">
        <v>849.29525899999999</v>
      </c>
      <c r="M10" s="75">
        <f t="shared" si="10"/>
        <v>8366.51073</v>
      </c>
      <c r="N10" s="30">
        <v>821.91016300000001</v>
      </c>
      <c r="O10" s="30">
        <v>843.163184</v>
      </c>
      <c r="P10" s="30">
        <v>590.30147999999997</v>
      </c>
      <c r="Q10" s="30">
        <v>900.55496900000003</v>
      </c>
      <c r="R10" s="30">
        <v>1065.151024</v>
      </c>
      <c r="S10" s="30">
        <v>704.45395099999996</v>
      </c>
      <c r="T10" s="30">
        <v>1138.3216070000001</v>
      </c>
      <c r="U10" s="30">
        <v>1235.2231420000001</v>
      </c>
      <c r="V10" s="79">
        <v>1067.43121</v>
      </c>
      <c r="W10" s="80">
        <f t="shared" si="1"/>
        <v>-0.20414754323753792</v>
      </c>
      <c r="X10" s="63">
        <f t="shared" si="2"/>
        <v>0.15399976505704793</v>
      </c>
      <c r="Y10" s="63">
        <f t="shared" si="3"/>
        <v>-2.4357637275585819E-2</v>
      </c>
      <c r="Z10" s="63">
        <f t="shared" si="4"/>
        <v>0.99317316128023281</v>
      </c>
      <c r="AA10" s="63">
        <f t="shared" si="5"/>
        <v>-0.46859698244583226</v>
      </c>
      <c r="AB10" s="63">
        <f t="shared" si="6"/>
        <v>-0.52701733402267281</v>
      </c>
      <c r="AC10" s="63">
        <f t="shared" si="7"/>
        <v>-0.19842627016510261</v>
      </c>
      <c r="AD10" s="63">
        <f t="shared" si="8"/>
        <v>-0.2578405489231832</v>
      </c>
      <c r="AE10" s="63">
        <f t="shared" si="11"/>
        <v>-0.61975581412803549</v>
      </c>
      <c r="AF10" s="63">
        <f t="shared" si="12"/>
        <v>-0.20435597999799915</v>
      </c>
    </row>
    <row r="11" spans="2:32" x14ac:dyDescent="0.3">
      <c r="B11" s="91" t="s">
        <v>3</v>
      </c>
      <c r="C11" s="75">
        <f t="shared" si="0"/>
        <v>1231.7438789999999</v>
      </c>
      <c r="D11" s="30">
        <v>249.182613</v>
      </c>
      <c r="E11" s="30">
        <v>206.84572399999999</v>
      </c>
      <c r="F11" s="30">
        <v>278.75323500000002</v>
      </c>
      <c r="G11" s="30">
        <v>92.580697999999998</v>
      </c>
      <c r="H11" s="30">
        <v>71.185875999999993</v>
      </c>
      <c r="I11" s="30">
        <v>79.264328000000006</v>
      </c>
      <c r="J11" s="30">
        <v>123.626954</v>
      </c>
      <c r="K11" s="30">
        <v>75.497248999999996</v>
      </c>
      <c r="L11" s="79">
        <v>54.807201999999997</v>
      </c>
      <c r="M11" s="75">
        <f t="shared" si="10"/>
        <v>2899.8683470000001</v>
      </c>
      <c r="N11" s="30">
        <v>343.00402300000002</v>
      </c>
      <c r="O11" s="30">
        <v>226.58139800000001</v>
      </c>
      <c r="P11" s="30">
        <v>280.17130400000002</v>
      </c>
      <c r="Q11" s="30">
        <v>330.79752500000001</v>
      </c>
      <c r="R11" s="30">
        <v>320.58759199999997</v>
      </c>
      <c r="S11" s="30">
        <v>333.56840799999998</v>
      </c>
      <c r="T11" s="30">
        <v>672.45541000000003</v>
      </c>
      <c r="U11" s="30">
        <v>256.11617899999999</v>
      </c>
      <c r="V11" s="79">
        <v>136.58650800000001</v>
      </c>
      <c r="W11" s="80">
        <f t="shared" si="1"/>
        <v>-0.5752414483663455</v>
      </c>
      <c r="X11" s="63">
        <f t="shared" si="2"/>
        <v>-0.27352859940071317</v>
      </c>
      <c r="Y11" s="63">
        <f t="shared" si="3"/>
        <v>-8.7101916460061823E-2</v>
      </c>
      <c r="Z11" s="63">
        <f t="shared" si="4"/>
        <v>-5.0614355565836711E-3</v>
      </c>
      <c r="AA11" s="63">
        <f t="shared" si="5"/>
        <v>-0.7201288068887457</v>
      </c>
      <c r="AB11" s="63">
        <f t="shared" si="6"/>
        <v>-0.77795186783149117</v>
      </c>
      <c r="AC11" s="63">
        <f t="shared" si="7"/>
        <v>-0.76237459513851802</v>
      </c>
      <c r="AD11" s="63">
        <f t="shared" si="8"/>
        <v>-0.81615590838952434</v>
      </c>
      <c r="AE11" s="63">
        <f t="shared" si="11"/>
        <v>-0.70522264819513802</v>
      </c>
      <c r="AF11" s="63">
        <f t="shared" si="12"/>
        <v>-0.59873634078118465</v>
      </c>
    </row>
    <row r="12" spans="2:32" x14ac:dyDescent="0.3">
      <c r="B12" s="91" t="s">
        <v>4</v>
      </c>
      <c r="C12" s="75">
        <f t="shared" si="0"/>
        <v>38.881568000000001</v>
      </c>
      <c r="D12" s="30">
        <v>0.14199999999999999</v>
      </c>
      <c r="E12" s="30">
        <v>0.10100000000000001</v>
      </c>
      <c r="F12" s="30">
        <v>0.53305499999999995</v>
      </c>
      <c r="G12" s="30">
        <v>11.595419</v>
      </c>
      <c r="H12" s="30">
        <v>0.15307999999999999</v>
      </c>
      <c r="I12" s="30">
        <v>3.7908999999999998E-2</v>
      </c>
      <c r="J12" s="30">
        <v>0.1</v>
      </c>
      <c r="K12" s="30">
        <v>7.3526899999999999</v>
      </c>
      <c r="L12" s="79">
        <v>18.866415</v>
      </c>
      <c r="M12" s="75">
        <f t="shared" si="10"/>
        <v>4.3523690000000013</v>
      </c>
      <c r="N12" s="30">
        <v>1.079685</v>
      </c>
      <c r="O12" s="30">
        <v>0.41899999999999998</v>
      </c>
      <c r="P12" s="30">
        <v>0.61419900000000005</v>
      </c>
      <c r="Q12" s="30">
        <v>0</v>
      </c>
      <c r="R12" s="30">
        <v>0.74362399999999995</v>
      </c>
      <c r="S12" s="30">
        <v>1.0038609999999999</v>
      </c>
      <c r="T12" s="30">
        <v>6.4000000000000001E-2</v>
      </c>
      <c r="U12" s="30">
        <v>0.26200000000000001</v>
      </c>
      <c r="V12" s="79">
        <v>0.16600000000000001</v>
      </c>
      <c r="W12" s="80">
        <f t="shared" si="1"/>
        <v>7.9334263707879522</v>
      </c>
      <c r="X12" s="63">
        <f t="shared" si="2"/>
        <v>-0.86848015856476657</v>
      </c>
      <c r="Y12" s="63">
        <f t="shared" si="3"/>
        <v>-0.75894988066825775</v>
      </c>
      <c r="Z12" s="63">
        <f t="shared" si="4"/>
        <v>-0.13211353323597086</v>
      </c>
      <c r="AA12" s="63" t="str">
        <f t="shared" si="5"/>
        <v>-</v>
      </c>
      <c r="AB12" s="63">
        <f t="shared" si="6"/>
        <v>-0.79414327670973506</v>
      </c>
      <c r="AC12" s="63">
        <f t="shared" si="7"/>
        <v>-0.9622368037009108</v>
      </c>
      <c r="AD12" s="63">
        <f t="shared" si="8"/>
        <v>0.5625</v>
      </c>
      <c r="AE12" s="63">
        <f t="shared" si="11"/>
        <v>27.063702290076336</v>
      </c>
      <c r="AF12" s="63">
        <f t="shared" si="12"/>
        <v>112.65310240963855</v>
      </c>
    </row>
    <row r="13" spans="2:32" x14ac:dyDescent="0.3">
      <c r="B13" s="91" t="s">
        <v>5</v>
      </c>
      <c r="C13" s="75">
        <f t="shared" si="0"/>
        <v>28465.997576999998</v>
      </c>
      <c r="D13" s="30">
        <v>3140.316581</v>
      </c>
      <c r="E13" s="30">
        <v>2740.6666909999999</v>
      </c>
      <c r="F13" s="30">
        <v>3590.7067769999999</v>
      </c>
      <c r="G13" s="30">
        <v>2534.5364260000001</v>
      </c>
      <c r="H13" s="30">
        <v>2805.6293810000002</v>
      </c>
      <c r="I13" s="30">
        <v>3422.5037560000001</v>
      </c>
      <c r="J13" s="30">
        <v>3745.9123719999998</v>
      </c>
      <c r="K13" s="30">
        <v>3239.926336</v>
      </c>
      <c r="L13" s="79">
        <v>3245.7992570000001</v>
      </c>
      <c r="M13" s="75">
        <f t="shared" si="10"/>
        <v>29420.465808999994</v>
      </c>
      <c r="N13" s="30">
        <v>3543.7822839999999</v>
      </c>
      <c r="O13" s="30">
        <v>3037.3943410000002</v>
      </c>
      <c r="P13" s="30">
        <v>2733.1227509999999</v>
      </c>
      <c r="Q13" s="30">
        <v>3088.6119279999998</v>
      </c>
      <c r="R13" s="30">
        <v>3266.2049120000001</v>
      </c>
      <c r="S13" s="30">
        <v>3748.9063409999999</v>
      </c>
      <c r="T13" s="30">
        <v>3548.3632400000001</v>
      </c>
      <c r="U13" s="30">
        <v>3365.7683200000001</v>
      </c>
      <c r="V13" s="79">
        <v>3088.3116920000002</v>
      </c>
      <c r="W13" s="80">
        <f t="shared" si="1"/>
        <v>-3.2442322232301812E-2</v>
      </c>
      <c r="X13" s="63">
        <f t="shared" si="2"/>
        <v>-0.11385171849343778</v>
      </c>
      <c r="Y13" s="63">
        <f t="shared" si="3"/>
        <v>-9.7691513411560793E-2</v>
      </c>
      <c r="Z13" s="63">
        <f t="shared" si="4"/>
        <v>0.31377442732355343</v>
      </c>
      <c r="AA13" s="63">
        <f t="shared" si="5"/>
        <v>-0.17939304610494911</v>
      </c>
      <c r="AB13" s="63">
        <f t="shared" si="6"/>
        <v>-0.1410124420877118</v>
      </c>
      <c r="AC13" s="63">
        <f t="shared" si="7"/>
        <v>-8.7066081494298841E-2</v>
      </c>
      <c r="AD13" s="63">
        <f t="shared" si="8"/>
        <v>5.5673311506856837E-2</v>
      </c>
      <c r="AE13" s="63">
        <f t="shared" si="11"/>
        <v>-3.7388783788897317E-2</v>
      </c>
      <c r="AF13" s="63">
        <f t="shared" si="12"/>
        <v>5.0994711902933032E-2</v>
      </c>
    </row>
    <row r="14" spans="2:32" x14ac:dyDescent="0.3">
      <c r="B14" s="91" t="s">
        <v>6</v>
      </c>
      <c r="C14" s="75">
        <f t="shared" si="0"/>
        <v>920.07630899999992</v>
      </c>
      <c r="D14" s="30">
        <v>20.029806000000001</v>
      </c>
      <c r="E14" s="30">
        <v>97.973201000000003</v>
      </c>
      <c r="F14" s="30">
        <v>64.153317000000001</v>
      </c>
      <c r="G14" s="30">
        <v>15.334752</v>
      </c>
      <c r="H14" s="30">
        <v>30.741357000000001</v>
      </c>
      <c r="I14" s="30">
        <v>58.153019</v>
      </c>
      <c r="J14" s="30">
        <v>51.730822000000003</v>
      </c>
      <c r="K14" s="30">
        <v>507.077155</v>
      </c>
      <c r="L14" s="79">
        <v>74.88288</v>
      </c>
      <c r="M14" s="75">
        <f t="shared" si="10"/>
        <v>409.25770799999998</v>
      </c>
      <c r="N14" s="30">
        <v>31.196484000000002</v>
      </c>
      <c r="O14" s="30">
        <v>25.434781000000001</v>
      </c>
      <c r="P14" s="30">
        <v>43.802750000000003</v>
      </c>
      <c r="Q14" s="30">
        <v>58.284229000000003</v>
      </c>
      <c r="R14" s="30">
        <v>42.133561999999998</v>
      </c>
      <c r="S14" s="30">
        <v>71.800308999999999</v>
      </c>
      <c r="T14" s="30">
        <v>24.495619000000001</v>
      </c>
      <c r="U14" s="30">
        <v>59.063893999999998</v>
      </c>
      <c r="V14" s="79">
        <v>53.046080000000003</v>
      </c>
      <c r="W14" s="80">
        <f t="shared" si="1"/>
        <v>1.2481587787223791</v>
      </c>
      <c r="X14" s="63">
        <f t="shared" si="2"/>
        <v>-0.35794668399169605</v>
      </c>
      <c r="Y14" s="63">
        <f t="shared" si="3"/>
        <v>2.8519380607208689</v>
      </c>
      <c r="Z14" s="63">
        <f t="shared" si="4"/>
        <v>0.4645956475335451</v>
      </c>
      <c r="AA14" s="63">
        <f t="shared" si="5"/>
        <v>-0.73689706009493583</v>
      </c>
      <c r="AB14" s="63">
        <f t="shared" si="6"/>
        <v>-0.27038314491426096</v>
      </c>
      <c r="AC14" s="63">
        <f t="shared" si="7"/>
        <v>-0.19007285887864356</v>
      </c>
      <c r="AD14" s="63">
        <f t="shared" si="8"/>
        <v>1.111839753875989</v>
      </c>
      <c r="AE14" s="63">
        <f t="shared" si="11"/>
        <v>7.5852306825554034</v>
      </c>
      <c r="AF14" s="63">
        <f t="shared" si="12"/>
        <v>0.41165718560165043</v>
      </c>
    </row>
    <row r="15" spans="2:32" x14ac:dyDescent="0.3">
      <c r="B15" s="91" t="s">
        <v>7</v>
      </c>
      <c r="C15" s="75">
        <f t="shared" si="0"/>
        <v>71.303868999999992</v>
      </c>
      <c r="D15" s="30">
        <v>6.2138559999999998</v>
      </c>
      <c r="E15" s="30">
        <v>18.245742</v>
      </c>
      <c r="F15" s="30">
        <v>16.000336999999998</v>
      </c>
      <c r="G15" s="30">
        <v>3.7417919999999998</v>
      </c>
      <c r="H15" s="30">
        <v>7.0533340000000004</v>
      </c>
      <c r="I15" s="30">
        <v>0.49788199999999999</v>
      </c>
      <c r="J15" s="30">
        <v>16.235734999999998</v>
      </c>
      <c r="K15" s="30">
        <v>0.60814800000000002</v>
      </c>
      <c r="L15" s="79">
        <v>2.7070430000000001</v>
      </c>
      <c r="M15" s="75">
        <f t="shared" si="10"/>
        <v>51.963432999999995</v>
      </c>
      <c r="N15" s="30">
        <v>10.455702</v>
      </c>
      <c r="O15" s="30">
        <v>0.93799999999999994</v>
      </c>
      <c r="P15" s="30">
        <v>0.43260100000000001</v>
      </c>
      <c r="Q15" s="30">
        <v>7.5522939999999998</v>
      </c>
      <c r="R15" s="30">
        <v>6.2052500000000004</v>
      </c>
      <c r="S15" s="30">
        <v>6.5512139999999999</v>
      </c>
      <c r="T15" s="30">
        <v>9.265803</v>
      </c>
      <c r="U15" s="30">
        <v>3.5454089999999998</v>
      </c>
      <c r="V15" s="79">
        <v>7.0171599999999996</v>
      </c>
      <c r="W15" s="80">
        <f t="shared" si="1"/>
        <v>0.37219319208567292</v>
      </c>
      <c r="X15" s="63">
        <f t="shared" si="2"/>
        <v>-0.40569691064263314</v>
      </c>
      <c r="Y15" s="63">
        <f t="shared" si="3"/>
        <v>18.45175053304904</v>
      </c>
      <c r="Z15" s="63">
        <f t="shared" si="4"/>
        <v>35.986361566431881</v>
      </c>
      <c r="AA15" s="63">
        <f t="shared" si="5"/>
        <v>-0.50454894896835323</v>
      </c>
      <c r="AB15" s="63">
        <f t="shared" si="6"/>
        <v>0.13667201160307796</v>
      </c>
      <c r="AC15" s="63">
        <f t="shared" si="7"/>
        <v>-0.9240015667325171</v>
      </c>
      <c r="AD15" s="63">
        <f t="shared" si="8"/>
        <v>0.75222104333536977</v>
      </c>
      <c r="AE15" s="63">
        <f t="shared" si="11"/>
        <v>-0.82846887340783526</v>
      </c>
      <c r="AF15" s="63">
        <f t="shared" si="12"/>
        <v>-0.61422527062230303</v>
      </c>
    </row>
    <row r="16" spans="2:32" x14ac:dyDescent="0.3">
      <c r="B16" s="108" t="s">
        <v>13</v>
      </c>
      <c r="C16" s="110">
        <f t="shared" ref="C16:J16" si="13">SUM(C7:C15)</f>
        <v>51723.717612</v>
      </c>
      <c r="D16" s="130">
        <f t="shared" si="13"/>
        <v>6211.4129430000003</v>
      </c>
      <c r="E16" s="130">
        <f t="shared" si="13"/>
        <v>5185.5117659999996</v>
      </c>
      <c r="F16" s="130">
        <f t="shared" si="13"/>
        <v>7026.8447400000005</v>
      </c>
      <c r="G16" s="130">
        <f t="shared" si="13"/>
        <v>4975.8831600000003</v>
      </c>
      <c r="H16" s="130">
        <f t="shared" si="13"/>
        <v>4532.2291130000003</v>
      </c>
      <c r="I16" s="130">
        <f t="shared" si="13"/>
        <v>5520.5300899999993</v>
      </c>
      <c r="J16" s="130">
        <f t="shared" si="13"/>
        <v>6483.1798449999997</v>
      </c>
      <c r="K16" s="130">
        <f>SUM(K7:K15)</f>
        <v>5741.2701960000004</v>
      </c>
      <c r="L16" s="130">
        <f>SUM(L7:L15)</f>
        <v>6046.8557590000009</v>
      </c>
      <c r="M16" s="77">
        <f t="shared" ref="M16:V16" si="14">SUM(M7:M15)</f>
        <v>56522.647978999994</v>
      </c>
      <c r="N16" s="140">
        <f t="shared" si="14"/>
        <v>6522.1309620000002</v>
      </c>
      <c r="O16" s="140">
        <f t="shared" si="14"/>
        <v>5421.4717880000007</v>
      </c>
      <c r="P16" s="141">
        <f t="shared" si="14"/>
        <v>5466.9043169999995</v>
      </c>
      <c r="Q16" s="130">
        <f t="shared" si="14"/>
        <v>6128.3386570000002</v>
      </c>
      <c r="R16" s="130">
        <f t="shared" si="14"/>
        <v>6388.000164</v>
      </c>
      <c r="S16" s="130">
        <f t="shared" si="14"/>
        <v>6877.8889600000002</v>
      </c>
      <c r="T16" s="130">
        <f t="shared" si="14"/>
        <v>6957.8952760000002</v>
      </c>
      <c r="U16" s="130">
        <f t="shared" si="14"/>
        <v>6874.1454630000007</v>
      </c>
      <c r="V16" s="130">
        <f t="shared" si="14"/>
        <v>5885.8723920000002</v>
      </c>
      <c r="W16" s="78">
        <f t="shared" si="1"/>
        <v>-8.4902787441645589E-2</v>
      </c>
      <c r="X16" s="159">
        <f t="shared" si="2"/>
        <v>-4.7640567294698788E-2</v>
      </c>
      <c r="Y16" s="159">
        <f t="shared" si="3"/>
        <v>-4.3523240777952554E-2</v>
      </c>
      <c r="Z16" s="160">
        <f t="shared" si="4"/>
        <v>0.28534255083799032</v>
      </c>
      <c r="AA16" s="161">
        <f t="shared" si="5"/>
        <v>-0.18805349402217275</v>
      </c>
      <c r="AB16" s="159">
        <f t="shared" si="6"/>
        <v>-0.29050892350603263</v>
      </c>
      <c r="AC16" s="159">
        <f t="shared" si="7"/>
        <v>-0.19735108808735424</v>
      </c>
      <c r="AD16" s="159">
        <f t="shared" si="8"/>
        <v>-6.8226872088380741E-2</v>
      </c>
      <c r="AE16" s="153">
        <f t="shared" si="11"/>
        <v>-0.16480234133794325</v>
      </c>
      <c r="AF16" s="154">
        <f t="shared" si="12"/>
        <v>2.7350808219832823E-2</v>
      </c>
    </row>
    <row r="17" spans="2:13" x14ac:dyDescent="0.3">
      <c r="B17" s="2" t="s">
        <v>292</v>
      </c>
    </row>
    <row r="18" spans="2:13" x14ac:dyDescent="0.3">
      <c r="D18" s="27"/>
      <c r="M18" s="27"/>
    </row>
    <row r="19" spans="2:13" x14ac:dyDescent="0.3">
      <c r="D19" s="27"/>
      <c r="M19" s="27"/>
    </row>
    <row r="20" spans="2:13" x14ac:dyDescent="0.3">
      <c r="D20" s="27"/>
      <c r="M20" s="27"/>
    </row>
    <row r="21" spans="2:13" x14ac:dyDescent="0.3">
      <c r="D21" s="27"/>
      <c r="M21" s="27"/>
    </row>
    <row r="22" spans="2:13" x14ac:dyDescent="0.3">
      <c r="D22" s="27"/>
      <c r="M22" s="27"/>
    </row>
    <row r="23" spans="2:13" x14ac:dyDescent="0.3">
      <c r="D23" s="27"/>
      <c r="M23" s="27"/>
    </row>
    <row r="24" spans="2:13" x14ac:dyDescent="0.3">
      <c r="D24" s="27"/>
      <c r="M24" s="27"/>
    </row>
    <row r="25" spans="2:13" x14ac:dyDescent="0.3">
      <c r="D25" s="27"/>
      <c r="M25" s="27"/>
    </row>
    <row r="26" spans="2:13" x14ac:dyDescent="0.3">
      <c r="D26" s="27"/>
    </row>
    <row r="27" spans="2:13" x14ac:dyDescent="0.3">
      <c r="D27" s="27"/>
    </row>
    <row r="28" spans="2:13" x14ac:dyDescent="0.3">
      <c r="D28" s="27"/>
    </row>
    <row r="29" spans="2:13" x14ac:dyDescent="0.3">
      <c r="D29" s="27"/>
      <c r="E29" s="10"/>
    </row>
    <row r="30" spans="2:13" x14ac:dyDescent="0.3">
      <c r="E30" s="10"/>
    </row>
  </sheetData>
  <mergeCells count="7">
    <mergeCell ref="W4:AF4"/>
    <mergeCell ref="W5:AF5"/>
    <mergeCell ref="B5:B6"/>
    <mergeCell ref="C4:L4"/>
    <mergeCell ref="M4:V4"/>
    <mergeCell ref="C5:L5"/>
    <mergeCell ref="M5:V5"/>
  </mergeCells>
  <pageMargins left="0.7" right="0.7" top="0.75" bottom="0.75" header="0.3" footer="0.3"/>
  <pageSetup paperSize="9" orientation="portrait" r:id="rId1"/>
  <ignoredErrors>
    <ignoredError sqref="M7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4"/>
  <sheetViews>
    <sheetView showGridLines="0" workbookViewId="0">
      <pane xSplit="2" topLeftCell="C1" activePane="topRight" state="frozen"/>
      <selection activeCell="A2" sqref="A2"/>
      <selection pane="topRight"/>
    </sheetView>
  </sheetViews>
  <sheetFormatPr defaultRowHeight="14.4" x14ac:dyDescent="0.3"/>
  <cols>
    <col min="1" max="1" width="1.77734375" style="2" customWidth="1"/>
    <col min="2" max="2" width="25.88671875" style="2" customWidth="1"/>
    <col min="3" max="3" width="8.88671875" style="2"/>
    <col min="4" max="10" width="12.33203125" style="2" bestFit="1" customWidth="1"/>
    <col min="11" max="16384" width="8.88671875" style="2"/>
  </cols>
  <sheetData>
    <row r="2" spans="2:32" x14ac:dyDescent="0.3">
      <c r="B2" s="3" t="s">
        <v>339</v>
      </c>
    </row>
    <row r="3" spans="2:32" x14ac:dyDescent="0.3">
      <c r="B3" s="3"/>
    </row>
    <row r="4" spans="2:32" x14ac:dyDescent="0.3">
      <c r="B4" s="3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  <c r="M4" s="177" t="s">
        <v>10</v>
      </c>
      <c r="N4" s="177"/>
      <c r="O4" s="177"/>
      <c r="P4" s="177"/>
      <c r="Q4" s="177"/>
      <c r="R4" s="177"/>
      <c r="S4" s="177"/>
      <c r="T4" s="177"/>
      <c r="U4" s="177"/>
      <c r="V4" s="178"/>
      <c r="W4" s="173" t="s">
        <v>310</v>
      </c>
      <c r="X4" s="173"/>
      <c r="Y4" s="173"/>
      <c r="Z4" s="173"/>
      <c r="AA4" s="173"/>
      <c r="AB4" s="173"/>
      <c r="AC4" s="173"/>
      <c r="AD4" s="173"/>
      <c r="AE4" s="173"/>
      <c r="AF4" s="173"/>
    </row>
    <row r="5" spans="2:32" x14ac:dyDescent="0.3">
      <c r="B5" s="175" t="s">
        <v>25</v>
      </c>
      <c r="C5" s="177">
        <v>2020</v>
      </c>
      <c r="D5" s="177"/>
      <c r="E5" s="177"/>
      <c r="F5" s="177"/>
      <c r="G5" s="177"/>
      <c r="H5" s="177"/>
      <c r="I5" s="177"/>
      <c r="J5" s="177"/>
      <c r="K5" s="177"/>
      <c r="L5" s="178"/>
      <c r="M5" s="177">
        <v>2019</v>
      </c>
      <c r="N5" s="177"/>
      <c r="O5" s="177"/>
      <c r="P5" s="177"/>
      <c r="Q5" s="177"/>
      <c r="R5" s="177"/>
      <c r="S5" s="177"/>
      <c r="T5" s="177"/>
      <c r="U5" s="177"/>
      <c r="V5" s="178"/>
      <c r="W5" s="174" t="s">
        <v>311</v>
      </c>
      <c r="X5" s="174"/>
      <c r="Y5" s="174"/>
      <c r="Z5" s="174"/>
      <c r="AA5" s="174"/>
      <c r="AB5" s="174"/>
      <c r="AC5" s="174"/>
      <c r="AD5" s="174"/>
      <c r="AE5" s="174"/>
      <c r="AF5" s="174"/>
    </row>
    <row r="6" spans="2:32" x14ac:dyDescent="0.3">
      <c r="B6" s="176"/>
      <c r="C6" s="12" t="s">
        <v>13</v>
      </c>
      <c r="D6" s="26" t="s">
        <v>300</v>
      </c>
      <c r="E6" s="12" t="s">
        <v>301</v>
      </c>
      <c r="F6" s="25" t="s">
        <v>302</v>
      </c>
      <c r="G6" s="26" t="s">
        <v>303</v>
      </c>
      <c r="H6" s="12" t="s">
        <v>304</v>
      </c>
      <c r="I6" s="25" t="s">
        <v>305</v>
      </c>
      <c r="J6" s="25" t="s">
        <v>306</v>
      </c>
      <c r="K6" s="26" t="s">
        <v>307</v>
      </c>
      <c r="L6" s="76" t="s">
        <v>308</v>
      </c>
      <c r="M6" s="12" t="s">
        <v>13</v>
      </c>
      <c r="N6" s="26" t="s">
        <v>300</v>
      </c>
      <c r="O6" s="12" t="s">
        <v>301</v>
      </c>
      <c r="P6" s="26" t="s">
        <v>302</v>
      </c>
      <c r="Q6" s="26" t="s">
        <v>303</v>
      </c>
      <c r="R6" s="12" t="s">
        <v>304</v>
      </c>
      <c r="S6" s="26" t="s">
        <v>305</v>
      </c>
      <c r="T6" s="26" t="s">
        <v>306</v>
      </c>
      <c r="U6" s="12" t="s">
        <v>307</v>
      </c>
      <c r="V6" s="82" t="s">
        <v>308</v>
      </c>
      <c r="W6" s="48" t="s">
        <v>13</v>
      </c>
      <c r="X6" s="7" t="s">
        <v>300</v>
      </c>
      <c r="Y6" s="12" t="s">
        <v>301</v>
      </c>
      <c r="Z6" s="7" t="s">
        <v>302</v>
      </c>
      <c r="AA6" s="7" t="s">
        <v>303</v>
      </c>
      <c r="AB6" s="12" t="s">
        <v>304</v>
      </c>
      <c r="AC6" s="7" t="s">
        <v>305</v>
      </c>
      <c r="AD6" s="7" t="s">
        <v>306</v>
      </c>
      <c r="AE6" s="12" t="s">
        <v>307</v>
      </c>
      <c r="AF6" s="13" t="s">
        <v>308</v>
      </c>
    </row>
    <row r="7" spans="2:32" x14ac:dyDescent="0.3">
      <c r="B7" s="91" t="s">
        <v>14</v>
      </c>
      <c r="C7" s="74">
        <f t="shared" ref="C7:C19" si="0">SUM(D7:L7)</f>
        <v>26828.923649000004</v>
      </c>
      <c r="D7" s="30">
        <v>2946.5677000000001</v>
      </c>
      <c r="E7" s="30">
        <v>2605.2851430000001</v>
      </c>
      <c r="F7" s="30">
        <v>3450.5408010000001</v>
      </c>
      <c r="G7" s="30">
        <v>2416.5969060000002</v>
      </c>
      <c r="H7" s="30">
        <v>2561.615057</v>
      </c>
      <c r="I7" s="30">
        <v>3292.484097</v>
      </c>
      <c r="J7" s="30">
        <v>3468.4197180000001</v>
      </c>
      <c r="K7" s="30">
        <v>3042.6770040000001</v>
      </c>
      <c r="L7" s="79">
        <v>3044.7372230000001</v>
      </c>
      <c r="M7" s="74">
        <f>SUM(N7:V7)</f>
        <v>27143.067059999998</v>
      </c>
      <c r="N7" s="18">
        <v>3219.0526930000001</v>
      </c>
      <c r="O7" s="18">
        <v>2812.9591099999998</v>
      </c>
      <c r="P7" s="18">
        <v>2546.7298639999999</v>
      </c>
      <c r="Q7" s="18">
        <v>2826.7826460000001</v>
      </c>
      <c r="R7" s="18">
        <v>2988.8744150000002</v>
      </c>
      <c r="S7" s="18">
        <v>3546.0015819999999</v>
      </c>
      <c r="T7" s="18">
        <v>3234.070467</v>
      </c>
      <c r="U7" s="18">
        <v>3134.490937</v>
      </c>
      <c r="V7" s="81">
        <v>2834.1053459999998</v>
      </c>
      <c r="W7" s="70">
        <f t="shared" ref="W7:W20" si="1">IF(ISERROR(C7/M7-1),"-",(C7/M7-1))</f>
        <v>-1.157361510788657E-2</v>
      </c>
      <c r="X7" s="61">
        <f t="shared" ref="X7:X20" si="2">IF(ISERROR(D7/N7-1),"-",(D7/N7-1))</f>
        <v>-8.4647571502179164E-2</v>
      </c>
      <c r="Y7" s="61">
        <f t="shared" ref="Y7:Y20" si="3">IF(ISERROR(E7/O7-1),"-",(E7/O7-1))</f>
        <v>-7.3827581162386635E-2</v>
      </c>
      <c r="Z7" s="61">
        <f t="shared" ref="Z7:Z20" si="4">IF(ISERROR(F7/P7-1),"-",(F7/P7-1))</f>
        <v>0.35489077572618455</v>
      </c>
      <c r="AA7" s="61">
        <f t="shared" ref="AA7:AA20" si="5">IF(ISERROR(G7/Q7-1),"-",(G7/Q7-1))</f>
        <v>-0.14510692591820862</v>
      </c>
      <c r="AB7" s="61">
        <f t="shared" ref="AB7:AB20" si="6">IF(ISERROR(H7/R7-1),"-",(H7/R7-1))</f>
        <v>-0.14294991982792971</v>
      </c>
      <c r="AC7" s="61">
        <f t="shared" ref="AC7:AC20" si="7">IF(ISERROR(I7/S7-1),"-",(I7/S7-1))</f>
        <v>-7.1493900704074687E-2</v>
      </c>
      <c r="AD7" s="61">
        <f t="shared" ref="AD7:AD20" si="8">IF(ISERROR(J7/T7-1),"-",(J7/T7-1))</f>
        <v>7.2462629800824407E-2</v>
      </c>
      <c r="AE7" s="61">
        <f t="shared" ref="AE7:AF7" si="9">IF(ISERROR(K7/U7-1),"-",(K7/U7-1))</f>
        <v>-2.929149735806047E-2</v>
      </c>
      <c r="AF7" s="61">
        <f t="shared" si="9"/>
        <v>7.4320412011953607E-2</v>
      </c>
    </row>
    <row r="8" spans="2:32" x14ac:dyDescent="0.3">
      <c r="B8" s="91" t="s">
        <v>320</v>
      </c>
      <c r="C8" s="74">
        <f t="shared" si="0"/>
        <v>13753.390441999998</v>
      </c>
      <c r="D8" s="30">
        <v>1794.926068</v>
      </c>
      <c r="E8" s="30">
        <v>1212.469969</v>
      </c>
      <c r="F8" s="30">
        <v>1827.5081829999999</v>
      </c>
      <c r="G8" s="30">
        <v>1759.232444</v>
      </c>
      <c r="H8" s="30">
        <v>1076.183794</v>
      </c>
      <c r="I8" s="30">
        <v>1358.720859</v>
      </c>
      <c r="J8" s="30">
        <v>1612.0414029999999</v>
      </c>
      <c r="K8" s="30">
        <v>1375.2970789999999</v>
      </c>
      <c r="L8" s="79">
        <v>1737.0106430000001</v>
      </c>
      <c r="M8" s="74">
        <f t="shared" ref="M8:M19" si="10">SUM(N8:V8)</f>
        <v>14613.110633</v>
      </c>
      <c r="N8" s="18">
        <v>1661.1869180000001</v>
      </c>
      <c r="O8" s="18">
        <v>1238.9465049999999</v>
      </c>
      <c r="P8" s="18">
        <v>1733.9253550000001</v>
      </c>
      <c r="Q8" s="18">
        <v>1652.5156039999999</v>
      </c>
      <c r="R8" s="18">
        <v>1575.7560639999999</v>
      </c>
      <c r="S8" s="18">
        <v>1940.204862</v>
      </c>
      <c r="T8" s="18">
        <v>1494.2560189999999</v>
      </c>
      <c r="U8" s="18">
        <v>1833.788018</v>
      </c>
      <c r="V8" s="81">
        <v>1482.5312879999999</v>
      </c>
      <c r="W8" s="70">
        <f t="shared" si="1"/>
        <v>-5.8832114023590787E-2</v>
      </c>
      <c r="X8" s="61">
        <f t="shared" si="2"/>
        <v>8.0508188784087054E-2</v>
      </c>
      <c r="Y8" s="61">
        <f t="shared" si="3"/>
        <v>-2.1370201129063182E-2</v>
      </c>
      <c r="Z8" s="61">
        <f t="shared" si="4"/>
        <v>5.3971659004893979E-2</v>
      </c>
      <c r="AA8" s="61">
        <f t="shared" si="5"/>
        <v>6.4578415926413335E-2</v>
      </c>
      <c r="AB8" s="61">
        <f t="shared" si="6"/>
        <v>-0.31703655242922157</v>
      </c>
      <c r="AC8" s="61">
        <f t="shared" si="7"/>
        <v>-0.29970237390323584</v>
      </c>
      <c r="AD8" s="61">
        <f t="shared" si="8"/>
        <v>7.8825437209097293E-2</v>
      </c>
      <c r="AE8" s="61">
        <f t="shared" ref="AE8:AE20" si="11">IF(ISERROR(K8/U8-1),"-",(K8/U8-1))</f>
        <v>-0.25002395833082602</v>
      </c>
      <c r="AF8" s="61">
        <f t="shared" ref="AF8:AF20" si="12">IF(ISERROR(L8/V8-1),"-",(L8/V8-1))</f>
        <v>0.17165192873824875</v>
      </c>
    </row>
    <row r="9" spans="2:32" x14ac:dyDescent="0.3">
      <c r="B9" s="91" t="s">
        <v>15</v>
      </c>
      <c r="C9" s="74">
        <f t="shared" si="0"/>
        <v>6658.5081190000001</v>
      </c>
      <c r="D9" s="30">
        <v>948.48413500000004</v>
      </c>
      <c r="E9" s="30">
        <v>822.625721</v>
      </c>
      <c r="F9" s="30">
        <v>1176.573067</v>
      </c>
      <c r="G9" s="30">
        <v>478.55762800000002</v>
      </c>
      <c r="H9" s="30">
        <v>503.79797100000002</v>
      </c>
      <c r="I9" s="30">
        <v>564.67178100000001</v>
      </c>
      <c r="J9" s="30">
        <v>844.81613900000002</v>
      </c>
      <c r="K9" s="30">
        <v>469.686418</v>
      </c>
      <c r="L9" s="79">
        <v>849.29525899999999</v>
      </c>
      <c r="M9" s="74">
        <f t="shared" si="10"/>
        <v>8366.51073</v>
      </c>
      <c r="N9" s="18">
        <v>821.91016300000001</v>
      </c>
      <c r="O9" s="18">
        <v>843.163184</v>
      </c>
      <c r="P9" s="18">
        <v>590.30147999999997</v>
      </c>
      <c r="Q9" s="18">
        <v>900.55496900000003</v>
      </c>
      <c r="R9" s="18">
        <v>1065.151024</v>
      </c>
      <c r="S9" s="18">
        <v>704.45395099999996</v>
      </c>
      <c r="T9" s="18">
        <v>1138.3216070000001</v>
      </c>
      <c r="U9" s="18">
        <v>1235.2231420000001</v>
      </c>
      <c r="V9" s="81">
        <v>1067.43121</v>
      </c>
      <c r="W9" s="70">
        <f t="shared" si="1"/>
        <v>-0.20414754323753792</v>
      </c>
      <c r="X9" s="61">
        <f t="shared" si="2"/>
        <v>0.15399976505704793</v>
      </c>
      <c r="Y9" s="61">
        <f t="shared" si="3"/>
        <v>-2.4357637275585819E-2</v>
      </c>
      <c r="Z9" s="61">
        <f t="shared" si="4"/>
        <v>0.99317316128023281</v>
      </c>
      <c r="AA9" s="61">
        <f t="shared" si="5"/>
        <v>-0.46859698244583226</v>
      </c>
      <c r="AB9" s="61">
        <f t="shared" si="6"/>
        <v>-0.52701733402267281</v>
      </c>
      <c r="AC9" s="61">
        <f t="shared" si="7"/>
        <v>-0.19842627016510261</v>
      </c>
      <c r="AD9" s="61">
        <f t="shared" si="8"/>
        <v>-0.2578405489231832</v>
      </c>
      <c r="AE9" s="61">
        <f t="shared" si="11"/>
        <v>-0.61975581412803549</v>
      </c>
      <c r="AF9" s="61">
        <f t="shared" si="12"/>
        <v>-0.20435597999799915</v>
      </c>
    </row>
    <row r="10" spans="2:32" x14ac:dyDescent="0.3">
      <c r="B10" s="91" t="s">
        <v>16</v>
      </c>
      <c r="C10" s="74">
        <f t="shared" si="0"/>
        <v>1231.7438789999999</v>
      </c>
      <c r="D10" s="30">
        <v>249.182613</v>
      </c>
      <c r="E10" s="30">
        <v>206.84572399999999</v>
      </c>
      <c r="F10" s="30">
        <v>278.75323500000002</v>
      </c>
      <c r="G10" s="30">
        <v>92.580697999999998</v>
      </c>
      <c r="H10" s="30">
        <v>71.185875999999993</v>
      </c>
      <c r="I10" s="30">
        <v>79.264328000000006</v>
      </c>
      <c r="J10" s="30">
        <v>123.626954</v>
      </c>
      <c r="K10" s="30">
        <v>75.497248999999996</v>
      </c>
      <c r="L10" s="79">
        <v>54.807201999999997</v>
      </c>
      <c r="M10" s="74">
        <f t="shared" si="10"/>
        <v>2899.8683470000001</v>
      </c>
      <c r="N10" s="18">
        <v>343.00402300000002</v>
      </c>
      <c r="O10" s="18">
        <v>226.58139800000001</v>
      </c>
      <c r="P10" s="18">
        <v>280.17130400000002</v>
      </c>
      <c r="Q10" s="18">
        <v>330.79752500000001</v>
      </c>
      <c r="R10" s="18">
        <v>320.58759199999997</v>
      </c>
      <c r="S10" s="18">
        <v>333.56840799999998</v>
      </c>
      <c r="T10" s="18">
        <v>672.45541000000003</v>
      </c>
      <c r="U10" s="18">
        <v>256.11617899999999</v>
      </c>
      <c r="V10" s="81">
        <v>136.58650800000001</v>
      </c>
      <c r="W10" s="70">
        <f t="shared" si="1"/>
        <v>-0.5752414483663455</v>
      </c>
      <c r="X10" s="61">
        <f t="shared" si="2"/>
        <v>-0.27352859940071317</v>
      </c>
      <c r="Y10" s="61">
        <f t="shared" si="3"/>
        <v>-8.7101916460061823E-2</v>
      </c>
      <c r="Z10" s="61">
        <f t="shared" si="4"/>
        <v>-5.0614355565836711E-3</v>
      </c>
      <c r="AA10" s="61">
        <f t="shared" si="5"/>
        <v>-0.7201288068887457</v>
      </c>
      <c r="AB10" s="61">
        <f t="shared" si="6"/>
        <v>-0.77795186783149117</v>
      </c>
      <c r="AC10" s="61">
        <f t="shared" si="7"/>
        <v>-0.76237459513851802</v>
      </c>
      <c r="AD10" s="61">
        <f t="shared" si="8"/>
        <v>-0.81615590838952434</v>
      </c>
      <c r="AE10" s="61">
        <f t="shared" si="11"/>
        <v>-0.70522264819513802</v>
      </c>
      <c r="AF10" s="61">
        <f t="shared" si="12"/>
        <v>-0.59873634078118465</v>
      </c>
    </row>
    <row r="11" spans="2:32" x14ac:dyDescent="0.3">
      <c r="B11" s="91" t="s">
        <v>17</v>
      </c>
      <c r="C11" s="74">
        <f t="shared" si="0"/>
        <v>1625.0371259999999</v>
      </c>
      <c r="D11" s="30">
        <v>189.53586100000001</v>
      </c>
      <c r="E11" s="30">
        <v>133.12499500000001</v>
      </c>
      <c r="F11" s="30">
        <v>138.69182499999999</v>
      </c>
      <c r="G11" s="30">
        <v>117.93952</v>
      </c>
      <c r="H11" s="30">
        <v>243.92388700000001</v>
      </c>
      <c r="I11" s="30">
        <v>128.33574100000001</v>
      </c>
      <c r="J11" s="30">
        <v>276.27533299999999</v>
      </c>
      <c r="K11" s="30">
        <v>196.41746900000001</v>
      </c>
      <c r="L11" s="79">
        <v>200.792495</v>
      </c>
      <c r="M11" s="74">
        <f t="shared" si="10"/>
        <v>2277.398749</v>
      </c>
      <c r="N11" s="18">
        <v>324.72959100000003</v>
      </c>
      <c r="O11" s="18">
        <v>224.43523099999999</v>
      </c>
      <c r="P11" s="18">
        <v>186.392887</v>
      </c>
      <c r="Q11" s="18">
        <v>261.82928199999998</v>
      </c>
      <c r="R11" s="18">
        <v>277.33049699999998</v>
      </c>
      <c r="S11" s="18">
        <v>202.90475900000001</v>
      </c>
      <c r="T11" s="18">
        <v>314.29277300000001</v>
      </c>
      <c r="U11" s="18">
        <v>231.27738299999999</v>
      </c>
      <c r="V11" s="81">
        <v>254.206346</v>
      </c>
      <c r="W11" s="70">
        <f t="shared" si="1"/>
        <v>-0.28645032991541353</v>
      </c>
      <c r="X11" s="61">
        <f t="shared" si="2"/>
        <v>-0.41632710337137091</v>
      </c>
      <c r="Y11" s="61">
        <f t="shared" si="3"/>
        <v>-0.40684448512453009</v>
      </c>
      <c r="Z11" s="61">
        <f t="shared" si="4"/>
        <v>-0.25591675072879794</v>
      </c>
      <c r="AA11" s="61">
        <f t="shared" si="5"/>
        <v>-0.54955565283183261</v>
      </c>
      <c r="AB11" s="61">
        <f t="shared" si="6"/>
        <v>-0.12045775838349282</v>
      </c>
      <c r="AC11" s="61">
        <f t="shared" si="7"/>
        <v>-0.36750748660360399</v>
      </c>
      <c r="AD11" s="61">
        <f t="shared" si="8"/>
        <v>-0.1209618650696751</v>
      </c>
      <c r="AE11" s="61">
        <f t="shared" si="11"/>
        <v>-0.15072772593591643</v>
      </c>
      <c r="AF11" s="61">
        <f t="shared" si="12"/>
        <v>-0.21012005341518891</v>
      </c>
    </row>
    <row r="12" spans="2:32" x14ac:dyDescent="0.3">
      <c r="B12" s="91" t="s">
        <v>18</v>
      </c>
      <c r="C12" s="74">
        <f t="shared" si="0"/>
        <v>874.17379699999992</v>
      </c>
      <c r="D12" s="30">
        <v>15.10947</v>
      </c>
      <c r="E12" s="30">
        <v>87.201250000000002</v>
      </c>
      <c r="F12" s="30">
        <v>58.557335000000002</v>
      </c>
      <c r="G12" s="30">
        <v>13.378882000000001</v>
      </c>
      <c r="H12" s="30">
        <v>25.917959</v>
      </c>
      <c r="I12" s="30">
        <v>55.278838</v>
      </c>
      <c r="J12" s="30">
        <v>41.870789000000002</v>
      </c>
      <c r="K12" s="30">
        <v>502.64955500000002</v>
      </c>
      <c r="L12" s="79">
        <v>74.209719000000007</v>
      </c>
      <c r="M12" s="74">
        <f t="shared" si="10"/>
        <v>341.35386700000004</v>
      </c>
      <c r="N12" s="18">
        <v>25.748643000000001</v>
      </c>
      <c r="O12" s="18">
        <v>17.030042000000002</v>
      </c>
      <c r="P12" s="18">
        <v>43.544750000000001</v>
      </c>
      <c r="Q12" s="18">
        <v>44.757108000000002</v>
      </c>
      <c r="R12" s="18">
        <v>32.301698999999999</v>
      </c>
      <c r="S12" s="18">
        <v>59.699787999999998</v>
      </c>
      <c r="T12" s="18">
        <v>22.509350999999999</v>
      </c>
      <c r="U12" s="18">
        <v>42.959156</v>
      </c>
      <c r="V12" s="81">
        <v>52.803330000000003</v>
      </c>
      <c r="W12" s="70">
        <f t="shared" si="1"/>
        <v>1.560901989137272</v>
      </c>
      <c r="X12" s="61">
        <f t="shared" si="2"/>
        <v>-0.41319354188879009</v>
      </c>
      <c r="Y12" s="61">
        <f t="shared" si="3"/>
        <v>4.1204365790759647</v>
      </c>
      <c r="Z12" s="61">
        <f t="shared" si="4"/>
        <v>0.34476222736380402</v>
      </c>
      <c r="AA12" s="61">
        <f t="shared" si="5"/>
        <v>-0.70107804999375745</v>
      </c>
      <c r="AB12" s="61">
        <f t="shared" si="6"/>
        <v>-0.19762861390046382</v>
      </c>
      <c r="AC12" s="61">
        <f t="shared" si="7"/>
        <v>-7.4053026787967768E-2</v>
      </c>
      <c r="AD12" s="61">
        <f t="shared" si="8"/>
        <v>0.86015087685113634</v>
      </c>
      <c r="AE12" s="61">
        <f t="shared" si="11"/>
        <v>10.700638508819866</v>
      </c>
      <c r="AF12" s="61">
        <f t="shared" si="12"/>
        <v>0.40539846634672472</v>
      </c>
    </row>
    <row r="13" spans="2:32" x14ac:dyDescent="0.3">
      <c r="B13" s="91" t="s">
        <v>19</v>
      </c>
      <c r="C13" s="74">
        <f t="shared" si="0"/>
        <v>182.92331099999998</v>
      </c>
      <c r="D13" s="30">
        <v>16.119935000000002</v>
      </c>
      <c r="E13" s="30">
        <v>14.065067000000001</v>
      </c>
      <c r="F13" s="30">
        <v>27.005610999999998</v>
      </c>
      <c r="G13" s="30">
        <v>31.735340000000001</v>
      </c>
      <c r="H13" s="30">
        <v>13.297567000000001</v>
      </c>
      <c r="I13" s="30">
        <v>11.174621</v>
      </c>
      <c r="J13" s="30">
        <v>29.914691000000001</v>
      </c>
      <c r="K13" s="30">
        <v>20.033836999999998</v>
      </c>
      <c r="L13" s="79">
        <v>19.576642</v>
      </c>
      <c r="M13" s="74">
        <f t="shared" si="10"/>
        <v>191.10990699999999</v>
      </c>
      <c r="N13" s="18">
        <v>34.292594000000001</v>
      </c>
      <c r="O13" s="18">
        <v>11.760463</v>
      </c>
      <c r="P13" s="18">
        <v>8.5975660000000005</v>
      </c>
      <c r="Q13" s="18">
        <v>29.095410999999999</v>
      </c>
      <c r="R13" s="18">
        <v>17.625876999999999</v>
      </c>
      <c r="S13" s="18">
        <v>11.771936999999999</v>
      </c>
      <c r="T13" s="18">
        <v>22.555568000000001</v>
      </c>
      <c r="U13" s="18">
        <v>41.555714999999999</v>
      </c>
      <c r="V13" s="81">
        <v>13.854775999999999</v>
      </c>
      <c r="W13" s="70">
        <f t="shared" si="1"/>
        <v>-4.2837109433578546E-2</v>
      </c>
      <c r="X13" s="61">
        <f t="shared" si="2"/>
        <v>-0.5299295527191672</v>
      </c>
      <c r="Y13" s="61">
        <f t="shared" si="3"/>
        <v>0.19596201272007763</v>
      </c>
      <c r="Z13" s="61">
        <f t="shared" si="4"/>
        <v>2.1410763232291554</v>
      </c>
      <c r="AA13" s="61">
        <f t="shared" si="5"/>
        <v>9.0733518079535003E-2</v>
      </c>
      <c r="AB13" s="61">
        <f t="shared" si="6"/>
        <v>-0.24556565327217472</v>
      </c>
      <c r="AC13" s="61">
        <f t="shared" si="7"/>
        <v>-5.0740672499351547E-2</v>
      </c>
      <c r="AD13" s="61">
        <f t="shared" si="8"/>
        <v>0.32626635693678829</v>
      </c>
      <c r="AE13" s="61">
        <f t="shared" si="11"/>
        <v>-0.51790416793454286</v>
      </c>
      <c r="AF13" s="61">
        <f t="shared" si="12"/>
        <v>0.41298870512233465</v>
      </c>
    </row>
    <row r="14" spans="2:32" x14ac:dyDescent="0.3">
      <c r="B14" s="91" t="s">
        <v>20</v>
      </c>
      <c r="C14" s="74">
        <f t="shared" si="0"/>
        <v>169.12965199999999</v>
      </c>
      <c r="D14" s="30">
        <v>23.519074</v>
      </c>
      <c r="E14" s="30">
        <v>24.913618</v>
      </c>
      <c r="F14" s="30">
        <v>35.725270999999999</v>
      </c>
      <c r="G14" s="30">
        <v>1.8236399999999999</v>
      </c>
      <c r="H14" s="30">
        <v>14.386828</v>
      </c>
      <c r="I14" s="30">
        <v>11.248707</v>
      </c>
      <c r="J14" s="30">
        <v>14.523612999999999</v>
      </c>
      <c r="K14" s="30">
        <v>13.741101</v>
      </c>
      <c r="L14" s="79">
        <v>29.247800000000002</v>
      </c>
      <c r="M14" s="74">
        <f t="shared" si="10"/>
        <v>314.67484200000001</v>
      </c>
      <c r="N14" s="18">
        <v>35.907707000000002</v>
      </c>
      <c r="O14" s="18">
        <v>27.566564</v>
      </c>
      <c r="P14" s="18">
        <v>26.768343000000002</v>
      </c>
      <c r="Q14" s="18">
        <v>45.262779000000002</v>
      </c>
      <c r="R14" s="18">
        <v>58.715663999999997</v>
      </c>
      <c r="S14" s="18">
        <v>27.929548</v>
      </c>
      <c r="T14" s="18">
        <v>43.115741</v>
      </c>
      <c r="U14" s="18">
        <v>28.706312</v>
      </c>
      <c r="V14" s="81">
        <v>20.702183999999999</v>
      </c>
      <c r="W14" s="70">
        <f t="shared" si="1"/>
        <v>-0.46252566323684696</v>
      </c>
      <c r="X14" s="61">
        <f t="shared" si="2"/>
        <v>-0.34501320287591741</v>
      </c>
      <c r="Y14" s="61">
        <f t="shared" si="3"/>
        <v>-9.6237819120293722E-2</v>
      </c>
      <c r="Z14" s="61">
        <f t="shared" si="4"/>
        <v>0.33460898196051936</v>
      </c>
      <c r="AA14" s="61">
        <f t="shared" si="5"/>
        <v>-0.9597099418045012</v>
      </c>
      <c r="AB14" s="61">
        <f t="shared" si="6"/>
        <v>-0.7549746180167527</v>
      </c>
      <c r="AC14" s="61">
        <f t="shared" si="7"/>
        <v>-0.59724708040387908</v>
      </c>
      <c r="AD14" s="61">
        <f t="shared" si="8"/>
        <v>-0.66314824555607199</v>
      </c>
      <c r="AE14" s="61">
        <f t="shared" si="11"/>
        <v>-0.52132126899477715</v>
      </c>
      <c r="AF14" s="61">
        <f t="shared" si="12"/>
        <v>0.41278813868140696</v>
      </c>
    </row>
    <row r="15" spans="2:32" x14ac:dyDescent="0.3">
      <c r="B15" s="91" t="s">
        <v>21</v>
      </c>
      <c r="C15" s="74">
        <f t="shared" si="0"/>
        <v>45.902512000000002</v>
      </c>
      <c r="D15" s="30">
        <v>4.9203359999999998</v>
      </c>
      <c r="E15" s="30">
        <v>10.771951</v>
      </c>
      <c r="F15" s="30">
        <v>5.5959820000000002</v>
      </c>
      <c r="G15" s="30">
        <v>1.95587</v>
      </c>
      <c r="H15" s="30">
        <v>4.8233980000000001</v>
      </c>
      <c r="I15" s="30">
        <v>2.8741810000000001</v>
      </c>
      <c r="J15" s="30">
        <v>9.8600329999999996</v>
      </c>
      <c r="K15" s="30">
        <v>4.4276</v>
      </c>
      <c r="L15" s="79">
        <v>0.67316100000000001</v>
      </c>
      <c r="M15" s="74">
        <f t="shared" si="10"/>
        <v>67.903841</v>
      </c>
      <c r="N15" s="18">
        <v>5.4478410000000004</v>
      </c>
      <c r="O15" s="18">
        <v>8.4047389999999993</v>
      </c>
      <c r="P15" s="18">
        <v>0.25800000000000001</v>
      </c>
      <c r="Q15" s="18">
        <v>13.527120999999999</v>
      </c>
      <c r="R15" s="18">
        <v>9.8318630000000002</v>
      </c>
      <c r="S15" s="18">
        <v>12.100521000000001</v>
      </c>
      <c r="T15" s="18">
        <v>1.9862679999999999</v>
      </c>
      <c r="U15" s="18">
        <v>16.104738000000001</v>
      </c>
      <c r="V15" s="81">
        <v>0.24274999999999999</v>
      </c>
      <c r="W15" s="70">
        <f t="shared" si="1"/>
        <v>-0.32400713532537873</v>
      </c>
      <c r="X15" s="61">
        <f t="shared" si="2"/>
        <v>-9.6828266463724E-2</v>
      </c>
      <c r="Y15" s="61">
        <f t="shared" si="3"/>
        <v>0.2816520536806677</v>
      </c>
      <c r="Z15" s="61">
        <f t="shared" si="4"/>
        <v>20.689852713178293</v>
      </c>
      <c r="AA15" s="61">
        <f t="shared" si="5"/>
        <v>-0.85541121425615985</v>
      </c>
      <c r="AB15" s="61">
        <f t="shared" si="6"/>
        <v>-0.50941159371321598</v>
      </c>
      <c r="AC15" s="61">
        <f t="shared" si="7"/>
        <v>-0.7624746074983052</v>
      </c>
      <c r="AD15" s="61">
        <f t="shared" si="8"/>
        <v>3.9641000106732829</v>
      </c>
      <c r="AE15" s="61">
        <f t="shared" si="11"/>
        <v>-0.72507469540951242</v>
      </c>
      <c r="AF15" s="61">
        <f t="shared" si="12"/>
        <v>1.7730628218331619</v>
      </c>
    </row>
    <row r="16" spans="2:32" x14ac:dyDescent="0.3">
      <c r="B16" s="91" t="s">
        <v>22</v>
      </c>
      <c r="C16" s="74">
        <f t="shared" si="0"/>
        <v>231.76288600000004</v>
      </c>
      <c r="D16" s="30">
        <v>12.478875</v>
      </c>
      <c r="E16" s="30">
        <v>47.605032999999999</v>
      </c>
      <c r="F16" s="30">
        <v>9.8858870000000003</v>
      </c>
      <c r="G16" s="30">
        <v>46.745021000000001</v>
      </c>
      <c r="H16" s="30">
        <v>9.799925</v>
      </c>
      <c r="I16" s="30">
        <v>14.257228</v>
      </c>
      <c r="J16" s="30">
        <v>44.278115999999997</v>
      </c>
      <c r="K16" s="30">
        <v>32.050182999999997</v>
      </c>
      <c r="L16" s="79">
        <v>14.662618</v>
      </c>
      <c r="M16" s="74">
        <f t="shared" si="10"/>
        <v>251.33420100000004</v>
      </c>
      <c r="N16" s="18">
        <v>39.315401999999999</v>
      </c>
      <c r="O16" s="18">
        <v>9.2675520000000002</v>
      </c>
      <c r="P16" s="18">
        <v>49.167968000000002</v>
      </c>
      <c r="Q16" s="18">
        <v>15.663918000000001</v>
      </c>
      <c r="R16" s="18">
        <v>34.876595000000002</v>
      </c>
      <c r="S16" s="18">
        <v>31.698529000000001</v>
      </c>
      <c r="T16" s="18">
        <v>5.0022690000000001</v>
      </c>
      <c r="U16" s="18">
        <v>50.116473999999997</v>
      </c>
      <c r="V16" s="81">
        <v>16.225494000000001</v>
      </c>
      <c r="W16" s="70">
        <f t="shared" si="1"/>
        <v>-7.7869684754921176E-2</v>
      </c>
      <c r="X16" s="61">
        <f t="shared" si="2"/>
        <v>-0.68259576742977224</v>
      </c>
      <c r="Y16" s="61">
        <f t="shared" si="3"/>
        <v>4.1367430147680855</v>
      </c>
      <c r="Z16" s="61">
        <f t="shared" si="4"/>
        <v>-0.79893643357398869</v>
      </c>
      <c r="AA16" s="61">
        <f t="shared" si="5"/>
        <v>1.9842483215246656</v>
      </c>
      <c r="AB16" s="61">
        <f t="shared" si="6"/>
        <v>-0.71901141725561224</v>
      </c>
      <c r="AC16" s="61">
        <f t="shared" si="7"/>
        <v>-0.5502243022065787</v>
      </c>
      <c r="AD16" s="61">
        <f t="shared" si="8"/>
        <v>7.8516063410424337</v>
      </c>
      <c r="AE16" s="61">
        <f t="shared" si="11"/>
        <v>-0.36048607489824602</v>
      </c>
      <c r="AF16" s="61">
        <f t="shared" si="12"/>
        <v>-9.6322244487594744E-2</v>
      </c>
    </row>
    <row r="17" spans="2:32" x14ac:dyDescent="0.3">
      <c r="B17" s="91" t="s">
        <v>293</v>
      </c>
      <c r="C17" s="74">
        <f t="shared" si="0"/>
        <v>12.036802000000002</v>
      </c>
      <c r="D17" s="30">
        <v>4.2130200000000002</v>
      </c>
      <c r="E17" s="30">
        <v>2.2565529999999998</v>
      </c>
      <c r="F17" s="30">
        <v>1.474151</v>
      </c>
      <c r="G17" s="30">
        <v>0</v>
      </c>
      <c r="H17" s="30">
        <v>9.0437000000000003E-2</v>
      </c>
      <c r="I17" s="30">
        <v>1.683918</v>
      </c>
      <c r="J17" s="30">
        <v>1.2173210000000001</v>
      </c>
      <c r="K17" s="30">
        <v>0.83186300000000002</v>
      </c>
      <c r="L17" s="79">
        <v>0.26953899999999997</v>
      </c>
      <c r="M17" s="74">
        <f t="shared" si="10"/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81">
        <v>0</v>
      </c>
      <c r="W17" s="70" t="str">
        <f t="shared" si="1"/>
        <v>-</v>
      </c>
      <c r="X17" s="61" t="str">
        <f t="shared" si="2"/>
        <v>-</v>
      </c>
      <c r="Y17" s="61" t="str">
        <f t="shared" si="3"/>
        <v>-</v>
      </c>
      <c r="Z17" s="61" t="str">
        <f t="shared" si="4"/>
        <v>-</v>
      </c>
      <c r="AA17" s="61" t="str">
        <f t="shared" si="5"/>
        <v>-</v>
      </c>
      <c r="AB17" s="61" t="str">
        <f t="shared" si="6"/>
        <v>-</v>
      </c>
      <c r="AC17" s="61" t="str">
        <f t="shared" si="7"/>
        <v>-</v>
      </c>
      <c r="AD17" s="61" t="str">
        <f t="shared" si="8"/>
        <v>-</v>
      </c>
      <c r="AE17" s="61" t="str">
        <f t="shared" si="11"/>
        <v>-</v>
      </c>
      <c r="AF17" s="61" t="str">
        <f t="shared" si="12"/>
        <v>-</v>
      </c>
    </row>
    <row r="18" spans="2:32" x14ac:dyDescent="0.3">
      <c r="B18" s="91" t="s">
        <v>23</v>
      </c>
      <c r="C18" s="74">
        <f t="shared" si="0"/>
        <v>71.303868999999992</v>
      </c>
      <c r="D18" s="30">
        <v>6.2138559999999998</v>
      </c>
      <c r="E18" s="30">
        <v>18.245742</v>
      </c>
      <c r="F18" s="30">
        <v>16.000336999999998</v>
      </c>
      <c r="G18" s="30">
        <v>3.7417919999999998</v>
      </c>
      <c r="H18" s="30">
        <v>7.0533340000000004</v>
      </c>
      <c r="I18" s="30">
        <v>0.49788199999999999</v>
      </c>
      <c r="J18" s="30">
        <v>16.235734999999998</v>
      </c>
      <c r="K18" s="30">
        <v>0.60814800000000002</v>
      </c>
      <c r="L18" s="79">
        <v>2.7070430000000001</v>
      </c>
      <c r="M18" s="74">
        <f t="shared" si="10"/>
        <v>51.963432999999995</v>
      </c>
      <c r="N18" s="18">
        <v>10.455702</v>
      </c>
      <c r="O18" s="18">
        <v>0.93799999999999994</v>
      </c>
      <c r="P18" s="18">
        <v>0.43260100000000001</v>
      </c>
      <c r="Q18" s="18">
        <v>7.5522939999999998</v>
      </c>
      <c r="R18" s="18">
        <v>6.2052500000000004</v>
      </c>
      <c r="S18" s="18">
        <v>6.5512139999999999</v>
      </c>
      <c r="T18" s="18">
        <v>9.265803</v>
      </c>
      <c r="U18" s="18">
        <v>3.5454089999999998</v>
      </c>
      <c r="V18" s="81">
        <v>7.0171599999999996</v>
      </c>
      <c r="W18" s="70">
        <f t="shared" si="1"/>
        <v>0.37219319208567292</v>
      </c>
      <c r="X18" s="61">
        <f t="shared" si="2"/>
        <v>-0.40569691064263314</v>
      </c>
      <c r="Y18" s="61">
        <f t="shared" si="3"/>
        <v>18.45175053304904</v>
      </c>
      <c r="Z18" s="61">
        <f t="shared" si="4"/>
        <v>35.986361566431881</v>
      </c>
      <c r="AA18" s="61">
        <f t="shared" si="5"/>
        <v>-0.50454894896835323</v>
      </c>
      <c r="AB18" s="61">
        <f t="shared" si="6"/>
        <v>0.13667201160307796</v>
      </c>
      <c r="AC18" s="61">
        <f t="shared" si="7"/>
        <v>-0.9240015667325171</v>
      </c>
      <c r="AD18" s="61">
        <f t="shared" si="8"/>
        <v>0.75222104333536977</v>
      </c>
      <c r="AE18" s="61">
        <f t="shared" si="11"/>
        <v>-0.82846887340783526</v>
      </c>
      <c r="AF18" s="61">
        <f t="shared" si="12"/>
        <v>-0.61422527062230303</v>
      </c>
    </row>
    <row r="19" spans="2:32" x14ac:dyDescent="0.3">
      <c r="B19" s="91" t="s">
        <v>24</v>
      </c>
      <c r="C19" s="74">
        <f t="shared" si="0"/>
        <v>38.881568000000001</v>
      </c>
      <c r="D19" s="30">
        <v>0.14199999999999999</v>
      </c>
      <c r="E19" s="30">
        <v>0.10100000000000001</v>
      </c>
      <c r="F19" s="30">
        <v>0.53305499999999995</v>
      </c>
      <c r="G19" s="30">
        <v>11.595419</v>
      </c>
      <c r="H19" s="30">
        <v>0.15307999999999999</v>
      </c>
      <c r="I19" s="30">
        <v>3.7908999999999998E-2</v>
      </c>
      <c r="J19" s="30">
        <v>0.1</v>
      </c>
      <c r="K19" s="30">
        <v>7.3526899999999999</v>
      </c>
      <c r="L19" s="79">
        <v>18.866415</v>
      </c>
      <c r="M19" s="74">
        <f t="shared" si="10"/>
        <v>4.3523690000000013</v>
      </c>
      <c r="N19" s="18">
        <v>1.079685</v>
      </c>
      <c r="O19" s="18">
        <v>0.41899999999999998</v>
      </c>
      <c r="P19" s="18">
        <v>0.61419900000000005</v>
      </c>
      <c r="Q19" s="18">
        <v>0</v>
      </c>
      <c r="R19" s="18">
        <v>0.74362399999999995</v>
      </c>
      <c r="S19" s="18">
        <v>1.0038609999999999</v>
      </c>
      <c r="T19" s="18">
        <v>6.4000000000000001E-2</v>
      </c>
      <c r="U19" s="18">
        <v>0.26200000000000001</v>
      </c>
      <c r="V19" s="81">
        <v>0.16600000000000001</v>
      </c>
      <c r="W19" s="70">
        <f t="shared" si="1"/>
        <v>7.9334263707879522</v>
      </c>
      <c r="X19" s="61">
        <f t="shared" si="2"/>
        <v>-0.86848015856476657</v>
      </c>
      <c r="Y19" s="61">
        <f t="shared" si="3"/>
        <v>-0.75894988066825775</v>
      </c>
      <c r="Z19" s="61">
        <f t="shared" si="4"/>
        <v>-0.13211353323597086</v>
      </c>
      <c r="AA19" s="61" t="str">
        <f t="shared" si="5"/>
        <v>-</v>
      </c>
      <c r="AB19" s="61">
        <f t="shared" si="6"/>
        <v>-0.79414327670973506</v>
      </c>
      <c r="AC19" s="61">
        <f t="shared" si="7"/>
        <v>-0.9622368037009108</v>
      </c>
      <c r="AD19" s="61">
        <f t="shared" si="8"/>
        <v>0.5625</v>
      </c>
      <c r="AE19" s="61">
        <f t="shared" si="11"/>
        <v>27.063702290076336</v>
      </c>
      <c r="AF19" s="61">
        <f t="shared" si="12"/>
        <v>112.65310240963855</v>
      </c>
    </row>
    <row r="20" spans="2:32" x14ac:dyDescent="0.3">
      <c r="B20" s="67" t="s">
        <v>13</v>
      </c>
      <c r="C20" s="96">
        <f t="shared" ref="C20:J20" si="13">SUM(C7:C19)</f>
        <v>51723.717612000008</v>
      </c>
      <c r="D20" s="131">
        <f t="shared" si="13"/>
        <v>6211.4129430000003</v>
      </c>
      <c r="E20" s="132">
        <f t="shared" si="13"/>
        <v>5185.5117659999996</v>
      </c>
      <c r="F20" s="133">
        <f t="shared" si="13"/>
        <v>7026.8447400000014</v>
      </c>
      <c r="G20" s="131">
        <f t="shared" si="13"/>
        <v>4975.8831599999994</v>
      </c>
      <c r="H20" s="132">
        <f t="shared" si="13"/>
        <v>4532.2291130000003</v>
      </c>
      <c r="I20" s="133">
        <f t="shared" si="13"/>
        <v>5520.5300899999993</v>
      </c>
      <c r="J20" s="131">
        <f t="shared" si="13"/>
        <v>6483.1798450000015</v>
      </c>
      <c r="K20" s="131">
        <f>SUM(K7:K19)</f>
        <v>5741.2701960000004</v>
      </c>
      <c r="L20" s="135">
        <f>SUM(L7:L19)</f>
        <v>6046.8557590000009</v>
      </c>
      <c r="M20" s="68">
        <f t="shared" ref="M20:V20" si="14">SUM(M7:M19)</f>
        <v>56522.647978999994</v>
      </c>
      <c r="N20" s="132">
        <f t="shared" si="14"/>
        <v>6522.1309620000002</v>
      </c>
      <c r="O20" s="133">
        <f t="shared" si="14"/>
        <v>5421.4717879999998</v>
      </c>
      <c r="P20" s="131">
        <f t="shared" si="14"/>
        <v>5466.9043170000004</v>
      </c>
      <c r="Q20" s="132">
        <f t="shared" si="14"/>
        <v>6128.3386569999993</v>
      </c>
      <c r="R20" s="133">
        <f t="shared" si="14"/>
        <v>6388.000164</v>
      </c>
      <c r="S20" s="132">
        <f t="shared" si="14"/>
        <v>6877.8889600000002</v>
      </c>
      <c r="T20" s="132">
        <f t="shared" si="14"/>
        <v>6957.8952759999993</v>
      </c>
      <c r="U20" s="133">
        <f t="shared" si="14"/>
        <v>6874.1454629999998</v>
      </c>
      <c r="V20" s="135">
        <f t="shared" si="14"/>
        <v>5885.8723920000002</v>
      </c>
      <c r="W20" s="69">
        <f t="shared" si="1"/>
        <v>-8.4902787441645478E-2</v>
      </c>
      <c r="X20" s="142">
        <f t="shared" si="2"/>
        <v>-4.7640567294698788E-2</v>
      </c>
      <c r="Y20" s="142">
        <f t="shared" si="3"/>
        <v>-4.3523240777952443E-2</v>
      </c>
      <c r="Z20" s="142">
        <f t="shared" si="4"/>
        <v>0.28534255083799032</v>
      </c>
      <c r="AA20" s="143">
        <f t="shared" si="5"/>
        <v>-0.18805349402217286</v>
      </c>
      <c r="AB20" s="144">
        <f t="shared" si="6"/>
        <v>-0.29050892350603263</v>
      </c>
      <c r="AC20" s="143">
        <f t="shared" si="7"/>
        <v>-0.19735108808735424</v>
      </c>
      <c r="AD20" s="144">
        <f t="shared" si="8"/>
        <v>-6.8226872088380297E-2</v>
      </c>
      <c r="AE20" s="143">
        <f t="shared" si="11"/>
        <v>-0.16480234133794314</v>
      </c>
      <c r="AF20" s="145">
        <f t="shared" si="12"/>
        <v>2.7350808219832823E-2</v>
      </c>
    </row>
    <row r="21" spans="2:32" x14ac:dyDescent="0.3">
      <c r="B21" s="2" t="s">
        <v>292</v>
      </c>
    </row>
    <row r="22" spans="2:32" x14ac:dyDescent="0.3">
      <c r="B22" s="27"/>
      <c r="D22" s="27"/>
      <c r="O22" s="27"/>
    </row>
    <row r="23" spans="2:32" x14ac:dyDescent="0.3">
      <c r="B23" s="27"/>
      <c r="D23" s="27"/>
      <c r="O23" s="27"/>
    </row>
    <row r="24" spans="2:32" x14ac:dyDescent="0.3">
      <c r="B24" s="27"/>
      <c r="D24" s="27"/>
      <c r="O24" s="27"/>
    </row>
    <row r="25" spans="2:32" x14ac:dyDescent="0.3">
      <c r="B25" s="27"/>
      <c r="O25" s="27"/>
    </row>
    <row r="26" spans="2:32" x14ac:dyDescent="0.3">
      <c r="B26" s="27"/>
      <c r="O26" s="27"/>
    </row>
    <row r="27" spans="2:32" x14ac:dyDescent="0.3">
      <c r="B27" s="27"/>
      <c r="O27" s="27"/>
    </row>
    <row r="28" spans="2:32" x14ac:dyDescent="0.3">
      <c r="B28" s="27"/>
      <c r="O28" s="27"/>
    </row>
    <row r="29" spans="2:32" x14ac:dyDescent="0.3">
      <c r="B29" s="27"/>
      <c r="O29" s="27"/>
    </row>
    <row r="30" spans="2:32" x14ac:dyDescent="0.3">
      <c r="B30" s="27"/>
      <c r="O30" s="27"/>
    </row>
    <row r="31" spans="2:32" x14ac:dyDescent="0.3">
      <c r="B31" s="27"/>
      <c r="O31" s="27"/>
    </row>
    <row r="32" spans="2:32" x14ac:dyDescent="0.3">
      <c r="B32" s="27"/>
      <c r="O32" s="27"/>
    </row>
    <row r="33" spans="2:15" x14ac:dyDescent="0.3">
      <c r="B33" s="27"/>
      <c r="O33" s="27"/>
    </row>
    <row r="34" spans="2:15" x14ac:dyDescent="0.3">
      <c r="B34" s="27"/>
      <c r="O34" s="27"/>
    </row>
  </sheetData>
  <mergeCells count="7">
    <mergeCell ref="C4:L4"/>
    <mergeCell ref="C5:L5"/>
    <mergeCell ref="B5:B6"/>
    <mergeCell ref="M4:V4"/>
    <mergeCell ref="W4:AF4"/>
    <mergeCell ref="M5:V5"/>
    <mergeCell ref="W5:AF5"/>
  </mergeCells>
  <pageMargins left="0.7" right="0.7" top="0.75" bottom="0.75" header="0.3" footer="0.3"/>
  <pageSetup paperSize="9" orientation="portrait" r:id="rId1"/>
  <ignoredErrors>
    <ignoredError sqref="M7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20.77734375" style="2" customWidth="1"/>
    <col min="3" max="14" width="15.77734375" style="2" customWidth="1"/>
    <col min="15" max="16384" width="8.88671875" style="2"/>
  </cols>
  <sheetData>
    <row r="2" spans="2:14" x14ac:dyDescent="0.3">
      <c r="B2" s="3" t="s">
        <v>348</v>
      </c>
      <c r="C2" s="3"/>
      <c r="D2" s="11"/>
      <c r="E2" s="15"/>
      <c r="F2" s="15"/>
      <c r="G2" s="15"/>
    </row>
    <row r="3" spans="2:14" x14ac:dyDescent="0.3">
      <c r="B3" s="3"/>
      <c r="C3" s="3"/>
      <c r="D3" s="11"/>
      <c r="E3" s="15"/>
      <c r="F3" s="15"/>
      <c r="G3" s="15"/>
    </row>
    <row r="4" spans="2:14" x14ac:dyDescent="0.3">
      <c r="B4" s="3"/>
      <c r="C4" s="183" t="s">
        <v>10</v>
      </c>
      <c r="D4" s="183"/>
      <c r="E4" s="183"/>
      <c r="F4" s="184"/>
      <c r="G4" s="177" t="s">
        <v>10</v>
      </c>
      <c r="H4" s="177"/>
      <c r="I4" s="177"/>
      <c r="J4" s="178"/>
      <c r="K4" s="45"/>
      <c r="L4" s="177" t="s">
        <v>310</v>
      </c>
      <c r="M4" s="177"/>
      <c r="N4" s="180"/>
    </row>
    <row r="5" spans="2:14" x14ac:dyDescent="0.3">
      <c r="B5" s="175" t="s">
        <v>309</v>
      </c>
      <c r="C5" s="51"/>
      <c r="D5" s="49">
        <v>2020</v>
      </c>
      <c r="E5" s="49"/>
      <c r="F5" s="84"/>
      <c r="G5" s="174">
        <v>2019</v>
      </c>
      <c r="H5" s="174"/>
      <c r="I5" s="174"/>
      <c r="J5" s="182"/>
      <c r="K5" s="47"/>
      <c r="L5" s="174" t="s">
        <v>311</v>
      </c>
      <c r="M5" s="174"/>
      <c r="N5" s="181"/>
    </row>
    <row r="6" spans="2:14" x14ac:dyDescent="0.3">
      <c r="B6" s="176"/>
      <c r="C6" s="92" t="s">
        <v>13</v>
      </c>
      <c r="D6" s="36" t="s">
        <v>289</v>
      </c>
      <c r="E6" s="36" t="s">
        <v>26</v>
      </c>
      <c r="F6" s="85" t="s">
        <v>290</v>
      </c>
      <c r="G6" s="83" t="s">
        <v>13</v>
      </c>
      <c r="H6" s="14" t="s">
        <v>289</v>
      </c>
      <c r="I6" s="36" t="s">
        <v>26</v>
      </c>
      <c r="J6" s="86" t="s">
        <v>290</v>
      </c>
      <c r="K6" s="14" t="s">
        <v>13</v>
      </c>
      <c r="L6" s="36" t="s">
        <v>289</v>
      </c>
      <c r="M6" s="36" t="s">
        <v>26</v>
      </c>
      <c r="N6" s="38" t="s">
        <v>290</v>
      </c>
    </row>
    <row r="7" spans="2:14" x14ac:dyDescent="0.3">
      <c r="B7" s="91" t="s">
        <v>312</v>
      </c>
      <c r="C7" s="71">
        <f>SUM(D7:F7)</f>
        <v>6211.4129429999994</v>
      </c>
      <c r="D7" s="50">
        <v>4641.040403</v>
      </c>
      <c r="E7" s="50">
        <v>38.013753999999999</v>
      </c>
      <c r="F7" s="89">
        <v>1532.358786</v>
      </c>
      <c r="G7" s="71">
        <f>SUM(H7:J7)</f>
        <v>6522.1309620000002</v>
      </c>
      <c r="H7" s="18">
        <v>4881.5962229999996</v>
      </c>
      <c r="I7" s="18">
        <v>94.474435999999997</v>
      </c>
      <c r="J7" s="81">
        <v>1546.060303</v>
      </c>
      <c r="K7" s="90">
        <f t="shared" ref="K7:K13" si="0">+C7/G7-1</f>
        <v>-4.764056729469901E-2</v>
      </c>
      <c r="L7" s="60">
        <f t="shared" ref="L7:N13" si="1">+D7/H7-1</f>
        <v>-4.9278106793553156E-2</v>
      </c>
      <c r="M7" s="60">
        <f t="shared" si="1"/>
        <v>-0.59762920415846676</v>
      </c>
      <c r="N7" s="60">
        <f t="shared" si="1"/>
        <v>-8.8622138304782494E-3</v>
      </c>
    </row>
    <row r="8" spans="2:14" x14ac:dyDescent="0.3">
      <c r="B8" s="91" t="s">
        <v>313</v>
      </c>
      <c r="C8" s="71">
        <f t="shared" ref="C8:C15" si="2">SUM(D8:F8)</f>
        <v>5185.5117659999996</v>
      </c>
      <c r="D8" s="50">
        <v>4179.7276929999998</v>
      </c>
      <c r="E8" s="50">
        <v>38.562804</v>
      </c>
      <c r="F8" s="89">
        <v>967.22126900000001</v>
      </c>
      <c r="G8" s="71">
        <f t="shared" ref="G8:G15" si="3">SUM(H8:J8)</f>
        <v>5421.4717879999989</v>
      </c>
      <c r="H8" s="18">
        <v>4307.5349429999997</v>
      </c>
      <c r="I8" s="18">
        <v>37.434277999999999</v>
      </c>
      <c r="J8" s="81">
        <v>1076.502567</v>
      </c>
      <c r="K8" s="90">
        <f t="shared" si="0"/>
        <v>-4.3523240777952221E-2</v>
      </c>
      <c r="L8" s="60">
        <f t="shared" si="1"/>
        <v>-2.9670624078788732E-2</v>
      </c>
      <c r="M8" s="60">
        <f t="shared" si="1"/>
        <v>3.0146861654444024E-2</v>
      </c>
      <c r="N8" s="60">
        <f t="shared" si="1"/>
        <v>-0.10151512996810164</v>
      </c>
    </row>
    <row r="9" spans="2:14" x14ac:dyDescent="0.3">
      <c r="B9" s="91" t="s">
        <v>314</v>
      </c>
      <c r="C9" s="71">
        <f t="shared" si="2"/>
        <v>7026.8447400000005</v>
      </c>
      <c r="D9" s="50">
        <v>5349.3993030000001</v>
      </c>
      <c r="E9" s="50">
        <v>281.15630199999998</v>
      </c>
      <c r="F9" s="89">
        <v>1396.289135</v>
      </c>
      <c r="G9" s="71">
        <f t="shared" si="3"/>
        <v>5466.9043169999995</v>
      </c>
      <c r="H9" s="18">
        <v>3982.403585</v>
      </c>
      <c r="I9" s="18">
        <v>117.834918</v>
      </c>
      <c r="J9" s="81">
        <v>1366.665814</v>
      </c>
      <c r="K9" s="90">
        <f t="shared" si="0"/>
        <v>0.28534255083799032</v>
      </c>
      <c r="L9" s="60">
        <f t="shared" si="1"/>
        <v>0.34325896128380462</v>
      </c>
      <c r="M9" s="60">
        <f t="shared" si="1"/>
        <v>1.3860185653967187</v>
      </c>
      <c r="N9" s="60">
        <f t="shared" si="1"/>
        <v>2.1675614255175946E-2</v>
      </c>
    </row>
    <row r="10" spans="2:14" x14ac:dyDescent="0.3">
      <c r="B10" s="91" t="s">
        <v>315</v>
      </c>
      <c r="C10" s="71">
        <f t="shared" si="2"/>
        <v>4975.8831599999994</v>
      </c>
      <c r="D10" s="50">
        <v>3803.4074169999999</v>
      </c>
      <c r="E10" s="50">
        <v>136.48173700000001</v>
      </c>
      <c r="F10" s="89">
        <v>1035.9940059999999</v>
      </c>
      <c r="G10" s="71">
        <f t="shared" si="3"/>
        <v>6128.3386570000002</v>
      </c>
      <c r="H10" s="18">
        <v>4960.8334070000001</v>
      </c>
      <c r="I10" s="18">
        <v>56.030146000000002</v>
      </c>
      <c r="J10" s="81">
        <v>1111.4751040000001</v>
      </c>
      <c r="K10" s="90">
        <f t="shared" si="0"/>
        <v>-0.18805349402217297</v>
      </c>
      <c r="L10" s="60">
        <f t="shared" si="1"/>
        <v>-0.23331281158661976</v>
      </c>
      <c r="M10" s="60">
        <f t="shared" si="1"/>
        <v>1.4358625979664592</v>
      </c>
      <c r="N10" s="60">
        <f t="shared" si="1"/>
        <v>-6.7910741075852488E-2</v>
      </c>
    </row>
    <row r="11" spans="2:14" x14ac:dyDescent="0.3">
      <c r="B11" s="91" t="s">
        <v>4</v>
      </c>
      <c r="C11" s="71">
        <f t="shared" si="2"/>
        <v>4532.2291130000003</v>
      </c>
      <c r="D11" s="50">
        <v>3334.277102</v>
      </c>
      <c r="E11" s="50">
        <v>15.165362</v>
      </c>
      <c r="F11" s="89">
        <v>1182.7866489999999</v>
      </c>
      <c r="G11" s="71">
        <f t="shared" si="3"/>
        <v>6388.000164</v>
      </c>
      <c r="H11" s="18">
        <v>5238.0304150000002</v>
      </c>
      <c r="I11" s="18">
        <v>42.939110999999997</v>
      </c>
      <c r="J11" s="81">
        <v>1107.030638</v>
      </c>
      <c r="K11" s="90">
        <f t="shared" si="0"/>
        <v>-0.29050892350603263</v>
      </c>
      <c r="L11" s="60">
        <f t="shared" si="1"/>
        <v>-0.36344831208850481</v>
      </c>
      <c r="M11" s="60">
        <f t="shared" si="1"/>
        <v>-0.64681704751642388</v>
      </c>
      <c r="N11" s="60">
        <f t="shared" si="1"/>
        <v>6.8431720315224043E-2</v>
      </c>
    </row>
    <row r="12" spans="2:14" x14ac:dyDescent="0.3">
      <c r="B12" s="91" t="s">
        <v>316</v>
      </c>
      <c r="C12" s="71">
        <f t="shared" si="2"/>
        <v>5520.5300900000002</v>
      </c>
      <c r="D12" s="50">
        <v>3761.0888</v>
      </c>
      <c r="E12" s="50">
        <v>17.125921999999999</v>
      </c>
      <c r="F12" s="89">
        <v>1742.315368</v>
      </c>
      <c r="G12" s="71">
        <f t="shared" si="3"/>
        <v>6877.8889600000002</v>
      </c>
      <c r="H12" s="18">
        <v>5166.2677880000001</v>
      </c>
      <c r="I12" s="18">
        <v>50.225458000000003</v>
      </c>
      <c r="J12" s="81">
        <v>1661.395714</v>
      </c>
      <c r="K12" s="90">
        <f t="shared" si="0"/>
        <v>-0.19735108808735402</v>
      </c>
      <c r="L12" s="60">
        <f t="shared" si="1"/>
        <v>-0.27199112505625311</v>
      </c>
      <c r="M12" s="60">
        <f t="shared" si="1"/>
        <v>-0.65901909744655796</v>
      </c>
      <c r="N12" s="60">
        <f t="shared" si="1"/>
        <v>4.8705828068604351E-2</v>
      </c>
    </row>
    <row r="13" spans="2:14" x14ac:dyDescent="0.3">
      <c r="B13" s="91" t="s">
        <v>317</v>
      </c>
      <c r="C13" s="71">
        <f t="shared" si="2"/>
        <v>6483.1798449999997</v>
      </c>
      <c r="D13" s="50">
        <v>4958.644757</v>
      </c>
      <c r="E13" s="50">
        <v>39.696173999999999</v>
      </c>
      <c r="F13" s="89">
        <v>1484.8389139999999</v>
      </c>
      <c r="G13" s="71">
        <f t="shared" si="3"/>
        <v>6957.8952760000002</v>
      </c>
      <c r="H13" s="18">
        <v>5307.5688170000003</v>
      </c>
      <c r="I13" s="18">
        <v>48.086475</v>
      </c>
      <c r="J13" s="81">
        <v>1602.239984</v>
      </c>
      <c r="K13" s="90">
        <f t="shared" si="0"/>
        <v>-6.8226872088380741E-2</v>
      </c>
      <c r="L13" s="60">
        <f t="shared" si="1"/>
        <v>-6.5740845202497566E-2</v>
      </c>
      <c r="M13" s="60">
        <f t="shared" si="1"/>
        <v>-0.1744835943994647</v>
      </c>
      <c r="N13" s="60">
        <f t="shared" si="1"/>
        <v>-7.3273087160705908E-2</v>
      </c>
    </row>
    <row r="14" spans="2:14" x14ac:dyDescent="0.3">
      <c r="B14" s="91" t="s">
        <v>318</v>
      </c>
      <c r="C14" s="71">
        <f t="shared" si="2"/>
        <v>5741.2701960000004</v>
      </c>
      <c r="D14" s="50">
        <v>4588.2452960000001</v>
      </c>
      <c r="E14" s="50">
        <v>37.823996000000001</v>
      </c>
      <c r="F14" s="89">
        <v>1115.200904</v>
      </c>
      <c r="G14" s="71">
        <f t="shared" si="3"/>
        <v>6874.1454629999998</v>
      </c>
      <c r="H14" s="18">
        <v>5345.5503269999999</v>
      </c>
      <c r="I14" s="18">
        <v>61.692847999999998</v>
      </c>
      <c r="J14" s="81">
        <v>1466.902288</v>
      </c>
      <c r="K14" s="90">
        <f t="shared" ref="K14:K16" si="4">+C14/G14-1</f>
        <v>-0.16480234133794314</v>
      </c>
      <c r="L14" s="60">
        <f t="shared" ref="L14:L15" si="5">+D14/H14-1</f>
        <v>-0.14167017139000737</v>
      </c>
      <c r="M14" s="60">
        <f t="shared" ref="M14:M15" si="6">+E14/I14-1</f>
        <v>-0.3868982025274631</v>
      </c>
      <c r="N14" s="60">
        <f t="shared" ref="N14:N15" si="7">+F14/J14-1</f>
        <v>-0.23975788086029626</v>
      </c>
    </row>
    <row r="15" spans="2:14" x14ac:dyDescent="0.3">
      <c r="B15" s="91" t="s">
        <v>319</v>
      </c>
      <c r="C15" s="71">
        <f t="shared" si="2"/>
        <v>6046.855759</v>
      </c>
      <c r="D15" s="50">
        <v>4560.4633750000003</v>
      </c>
      <c r="E15" s="50">
        <v>42.554093999999999</v>
      </c>
      <c r="F15" s="89">
        <v>1443.8382899999999</v>
      </c>
      <c r="G15" s="71">
        <f t="shared" si="3"/>
        <v>5885.8723920000002</v>
      </c>
      <c r="H15" s="18">
        <v>4830.7408599999999</v>
      </c>
      <c r="I15" s="18">
        <v>68.748688999999999</v>
      </c>
      <c r="J15" s="81">
        <v>986.38284299999998</v>
      </c>
      <c r="K15" s="90">
        <f t="shared" si="4"/>
        <v>2.7350808219832601E-2</v>
      </c>
      <c r="L15" s="60">
        <f t="shared" si="5"/>
        <v>-5.5949489495075055E-2</v>
      </c>
      <c r="M15" s="60">
        <f t="shared" si="6"/>
        <v>-0.38101955660565401</v>
      </c>
      <c r="N15" s="60">
        <f t="shared" si="7"/>
        <v>0.46377068523281273</v>
      </c>
    </row>
    <row r="16" spans="2:14" x14ac:dyDescent="0.3">
      <c r="B16" s="67" t="s">
        <v>13</v>
      </c>
      <c r="C16" s="93">
        <f>SUM(C7:C15)</f>
        <v>51723.717611999993</v>
      </c>
      <c r="D16" s="146">
        <f>SUM(D7:D15)</f>
        <v>39176.294146</v>
      </c>
      <c r="E16" s="146">
        <f>SUM(E7:E15)</f>
        <v>646.5801449999999</v>
      </c>
      <c r="F16" s="147">
        <f>SUM(F7:F15)</f>
        <v>11900.843320999998</v>
      </c>
      <c r="G16" s="88">
        <f>SUM(G7:G15)</f>
        <v>56522.647979000001</v>
      </c>
      <c r="H16" s="148">
        <f t="shared" ref="H16:J16" si="8">SUM(H7:H15)</f>
        <v>44020.526364999998</v>
      </c>
      <c r="I16" s="148">
        <f t="shared" si="8"/>
        <v>577.46635900000001</v>
      </c>
      <c r="J16" s="148">
        <f t="shared" si="8"/>
        <v>11924.655255</v>
      </c>
      <c r="K16" s="87">
        <f t="shared" si="4"/>
        <v>-8.4902787441645811E-2</v>
      </c>
      <c r="L16" s="136">
        <f t="shared" ref="L16" si="9">+D16/H16-1</f>
        <v>-0.11004484996007602</v>
      </c>
      <c r="M16" s="137">
        <f t="shared" ref="M16" si="10">+E16/I16-1</f>
        <v>0.11968452347541847</v>
      </c>
      <c r="N16" s="149">
        <f t="shared" ref="N16" si="11">+F16/J16-1</f>
        <v>-1.9968656108542149E-3</v>
      </c>
    </row>
    <row r="17" spans="2:21" x14ac:dyDescent="0.3">
      <c r="B17" s="2" t="s">
        <v>292</v>
      </c>
      <c r="D17" s="27"/>
      <c r="E17" s="28"/>
      <c r="J17" s="39"/>
      <c r="K17" s="11"/>
    </row>
    <row r="18" spans="2:21" x14ac:dyDescent="0.3">
      <c r="D18" s="27"/>
      <c r="E18" s="28"/>
    </row>
    <row r="19" spans="2:21" x14ac:dyDescent="0.3">
      <c r="C19" s="27"/>
      <c r="E19" s="10"/>
      <c r="F19" s="10"/>
      <c r="G19" s="10"/>
      <c r="H19" s="10"/>
      <c r="I19" s="10"/>
      <c r="J19" s="10"/>
      <c r="K19" s="10"/>
      <c r="L19" s="10"/>
    </row>
    <row r="20" spans="2:21" x14ac:dyDescent="0.3">
      <c r="C20" s="27"/>
      <c r="E20" s="10"/>
      <c r="F20" s="10"/>
      <c r="G20" s="10"/>
      <c r="H20" s="10"/>
      <c r="I20" s="10"/>
      <c r="J20" s="10"/>
      <c r="K20" s="10"/>
      <c r="L20" s="10"/>
      <c r="M20" s="28"/>
      <c r="N20" s="28"/>
      <c r="O20" s="28"/>
      <c r="P20" s="28"/>
      <c r="Q20" s="28"/>
      <c r="R20" s="28"/>
      <c r="S20" s="28"/>
      <c r="T20" s="28"/>
      <c r="U20" s="28"/>
    </row>
    <row r="21" spans="2:21" x14ac:dyDescent="0.3">
      <c r="C21" s="27"/>
      <c r="E21" s="10"/>
      <c r="F21" s="10"/>
      <c r="G21" s="10"/>
      <c r="H21" s="10"/>
      <c r="I21" s="10"/>
      <c r="J21" s="10"/>
      <c r="K21" s="10"/>
      <c r="L21" s="10"/>
      <c r="M21" s="28"/>
      <c r="N21" s="28"/>
      <c r="O21" s="28"/>
      <c r="P21" s="28"/>
      <c r="Q21" s="28"/>
      <c r="R21" s="28"/>
      <c r="S21" s="28"/>
      <c r="T21" s="28"/>
      <c r="U21" s="28"/>
    </row>
    <row r="22" spans="2:21" x14ac:dyDescent="0.3"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</sheetData>
  <mergeCells count="6">
    <mergeCell ref="B5:B6"/>
    <mergeCell ref="L4:N4"/>
    <mergeCell ref="L5:N5"/>
    <mergeCell ref="G4:J4"/>
    <mergeCell ref="G5:J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11"/>
  <sheetViews>
    <sheetView showGridLines="0" topLeftCell="B76" workbookViewId="0">
      <pane xSplit="2" topLeftCell="D1" activePane="topRight" state="frozen"/>
      <selection activeCell="B1" sqref="B1"/>
      <selection pane="topRight" activeCell="B1" sqref="B1"/>
    </sheetView>
  </sheetViews>
  <sheetFormatPr defaultRowHeight="14.4" x14ac:dyDescent="0.3"/>
  <cols>
    <col min="1" max="2" width="1.77734375" style="11" customWidth="1"/>
    <col min="3" max="3" width="32.44140625" style="2" customWidth="1"/>
    <col min="4" max="4" width="8.88671875" style="11"/>
    <col min="5" max="5" width="8.88671875" style="2" customWidth="1"/>
    <col min="6" max="24" width="8.88671875" style="2"/>
    <col min="25" max="25" width="9.109375" style="2" bestFit="1" customWidth="1"/>
    <col min="26" max="29" width="9" style="2" bestFit="1" customWidth="1"/>
    <col min="30" max="30" width="10.109375" style="2" bestFit="1" customWidth="1"/>
    <col min="31" max="31" width="9.109375" style="2" bestFit="1" customWidth="1"/>
    <col min="32" max="16384" width="8.88671875" style="2"/>
  </cols>
  <sheetData>
    <row r="2" spans="3:33" x14ac:dyDescent="0.3">
      <c r="C2" s="3" t="s">
        <v>340</v>
      </c>
    </row>
    <row r="4" spans="3:33" x14ac:dyDescent="0.3">
      <c r="D4" s="177" t="s">
        <v>10</v>
      </c>
      <c r="E4" s="177"/>
      <c r="F4" s="177"/>
      <c r="G4" s="177"/>
      <c r="H4" s="177"/>
      <c r="I4" s="177"/>
      <c r="J4" s="177"/>
      <c r="K4" s="177"/>
      <c r="L4" s="177"/>
      <c r="M4" s="178"/>
      <c r="N4" s="177" t="s">
        <v>10</v>
      </c>
      <c r="O4" s="177"/>
      <c r="P4" s="177"/>
      <c r="Q4" s="177"/>
      <c r="R4" s="177"/>
      <c r="S4" s="177"/>
      <c r="T4" s="177"/>
      <c r="U4" s="177"/>
      <c r="V4" s="177"/>
      <c r="W4" s="178"/>
      <c r="X4" s="185" t="s">
        <v>310</v>
      </c>
      <c r="Y4" s="173"/>
      <c r="Z4" s="173"/>
      <c r="AA4" s="173"/>
      <c r="AB4" s="173"/>
      <c r="AC4" s="173"/>
      <c r="AD4" s="173"/>
      <c r="AE4" s="173"/>
      <c r="AF4" s="173"/>
      <c r="AG4" s="173"/>
    </row>
    <row r="5" spans="3:33" x14ac:dyDescent="0.3">
      <c r="C5" s="187" t="s">
        <v>335</v>
      </c>
      <c r="D5" s="177">
        <v>2020</v>
      </c>
      <c r="E5" s="177"/>
      <c r="F5" s="177"/>
      <c r="G5" s="177"/>
      <c r="H5" s="177"/>
      <c r="I5" s="177"/>
      <c r="J5" s="177"/>
      <c r="K5" s="177"/>
      <c r="L5" s="177"/>
      <c r="M5" s="178"/>
      <c r="N5" s="177">
        <v>2019</v>
      </c>
      <c r="O5" s="177"/>
      <c r="P5" s="177"/>
      <c r="Q5" s="177"/>
      <c r="R5" s="177"/>
      <c r="S5" s="177"/>
      <c r="T5" s="177"/>
      <c r="U5" s="177"/>
      <c r="V5" s="177"/>
      <c r="W5" s="178"/>
      <c r="X5" s="186" t="s">
        <v>311</v>
      </c>
      <c r="Y5" s="174"/>
      <c r="Z5" s="174"/>
      <c r="AA5" s="174"/>
      <c r="AB5" s="174"/>
      <c r="AC5" s="174"/>
      <c r="AD5" s="174"/>
      <c r="AE5" s="174"/>
      <c r="AF5" s="174"/>
      <c r="AG5" s="174"/>
    </row>
    <row r="6" spans="3:33" x14ac:dyDescent="0.3">
      <c r="C6" s="176"/>
      <c r="D6" s="12" t="s">
        <v>13</v>
      </c>
      <c r="E6" s="26" t="s">
        <v>300</v>
      </c>
      <c r="F6" s="12" t="s">
        <v>301</v>
      </c>
      <c r="G6" s="25" t="s">
        <v>302</v>
      </c>
      <c r="H6" s="26" t="s">
        <v>303</v>
      </c>
      <c r="I6" s="12" t="s">
        <v>304</v>
      </c>
      <c r="J6" s="25" t="s">
        <v>305</v>
      </c>
      <c r="K6" s="25" t="s">
        <v>306</v>
      </c>
      <c r="L6" s="26" t="s">
        <v>307</v>
      </c>
      <c r="M6" s="94" t="s">
        <v>308</v>
      </c>
      <c r="N6" s="48" t="s">
        <v>13</v>
      </c>
      <c r="O6" s="17" t="s">
        <v>300</v>
      </c>
      <c r="P6" s="12" t="s">
        <v>301</v>
      </c>
      <c r="Q6" s="17" t="s">
        <v>302</v>
      </c>
      <c r="R6" s="17" t="s">
        <v>303</v>
      </c>
      <c r="S6" s="12" t="s">
        <v>304</v>
      </c>
      <c r="T6" s="17" t="s">
        <v>305</v>
      </c>
      <c r="U6" s="17" t="s">
        <v>306</v>
      </c>
      <c r="V6" s="12" t="s">
        <v>307</v>
      </c>
      <c r="W6" s="76" t="s">
        <v>308</v>
      </c>
      <c r="X6" s="12" t="s">
        <v>13</v>
      </c>
      <c r="Y6" s="7" t="s">
        <v>300</v>
      </c>
      <c r="Z6" s="12" t="s">
        <v>301</v>
      </c>
      <c r="AA6" s="7" t="s">
        <v>302</v>
      </c>
      <c r="AB6" s="7" t="s">
        <v>303</v>
      </c>
      <c r="AC6" s="12" t="s">
        <v>304</v>
      </c>
      <c r="AD6" s="7" t="s">
        <v>305</v>
      </c>
      <c r="AE6" s="7" t="s">
        <v>306</v>
      </c>
      <c r="AF6" s="12" t="s">
        <v>307</v>
      </c>
      <c r="AG6" s="13" t="s">
        <v>308</v>
      </c>
    </row>
    <row r="7" spans="3:33" x14ac:dyDescent="0.3">
      <c r="C7" s="101" t="s">
        <v>169</v>
      </c>
      <c r="D7" s="74">
        <f>SUM(E7:M7)</f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30">
        <v>0</v>
      </c>
      <c r="M7" s="79">
        <v>0</v>
      </c>
      <c r="N7" s="74">
        <f>SUM(O7:W7)</f>
        <v>3.40388</v>
      </c>
      <c r="O7" s="18">
        <v>0</v>
      </c>
      <c r="P7" s="18">
        <v>0</v>
      </c>
      <c r="Q7" s="18">
        <v>0</v>
      </c>
      <c r="R7" s="18">
        <v>0</v>
      </c>
      <c r="S7" s="18">
        <v>3.40388</v>
      </c>
      <c r="T7" s="18">
        <v>0</v>
      </c>
      <c r="U7" s="18">
        <v>0</v>
      </c>
      <c r="V7" s="18">
        <v>0</v>
      </c>
      <c r="W7" s="81">
        <v>0</v>
      </c>
      <c r="X7" s="70">
        <f t="shared" ref="X7:AE7" si="0">IF(ISERROR(D7/N7-1),"-",(D7/N7-1))</f>
        <v>-1</v>
      </c>
      <c r="Y7" s="62" t="str">
        <f t="shared" si="0"/>
        <v>-</v>
      </c>
      <c r="Z7" s="62" t="str">
        <f t="shared" si="0"/>
        <v>-</v>
      </c>
      <c r="AA7" s="62" t="str">
        <f t="shared" si="0"/>
        <v>-</v>
      </c>
      <c r="AB7" s="62" t="str">
        <f t="shared" si="0"/>
        <v>-</v>
      </c>
      <c r="AC7" s="62">
        <f t="shared" si="0"/>
        <v>-1</v>
      </c>
      <c r="AD7" s="62" t="str">
        <f t="shared" si="0"/>
        <v>-</v>
      </c>
      <c r="AE7" s="62" t="str">
        <f t="shared" si="0"/>
        <v>-</v>
      </c>
      <c r="AF7" s="62" t="str">
        <f t="shared" ref="AF7:AG7" si="1">IF(ISERROR(L7/V7-1),"-",(L7/V7-1))</f>
        <v>-</v>
      </c>
      <c r="AG7" s="62" t="str">
        <f t="shared" si="1"/>
        <v>-</v>
      </c>
    </row>
    <row r="8" spans="3:33" x14ac:dyDescent="0.3">
      <c r="C8" s="101" t="s">
        <v>170</v>
      </c>
      <c r="D8" s="74">
        <f t="shared" ref="D8:D71" si="2">SUM(E8:M8)</f>
        <v>16.912601999999996</v>
      </c>
      <c r="E8" s="30">
        <v>9.7920999999999994E-2</v>
      </c>
      <c r="F8" s="30">
        <v>6.4748809999999999</v>
      </c>
      <c r="G8" s="30">
        <v>4.6471710000000002</v>
      </c>
      <c r="H8" s="30">
        <v>4.7815999999999997E-2</v>
      </c>
      <c r="I8" s="30">
        <v>0</v>
      </c>
      <c r="J8" s="30">
        <v>9.7505999999999995E-2</v>
      </c>
      <c r="K8" s="30">
        <v>0.23081099999999999</v>
      </c>
      <c r="L8" s="30">
        <v>6.7904999999999993E-2</v>
      </c>
      <c r="M8" s="79">
        <v>5.2485910000000002</v>
      </c>
      <c r="N8" s="74">
        <f t="shared" ref="N8:N71" si="3">SUM(O8:W8)</f>
        <v>37.830992000000002</v>
      </c>
      <c r="O8" s="18">
        <v>10.969526999999999</v>
      </c>
      <c r="P8" s="18">
        <v>5.2576679999999998</v>
      </c>
      <c r="Q8" s="18">
        <v>2.2826080000000002</v>
      </c>
      <c r="R8" s="18">
        <v>2.5167679999999999</v>
      </c>
      <c r="S8" s="18">
        <v>0</v>
      </c>
      <c r="T8" s="18">
        <v>3.0227930000000001</v>
      </c>
      <c r="U8" s="18">
        <v>13.650653999999999</v>
      </c>
      <c r="V8" s="18">
        <v>0.13097400000000001</v>
      </c>
      <c r="W8" s="81">
        <v>0</v>
      </c>
      <c r="X8" s="70">
        <f t="shared" ref="X8:X52" si="4">IF(ISERROR(D8/N8-1),"-",(D8/N8-1))</f>
        <v>-0.55294320593020685</v>
      </c>
      <c r="Y8" s="62">
        <f t="shared" ref="Y8:Y52" si="5">IF(ISERROR(E8/O8-1),"-",(E8/O8-1))</f>
        <v>-0.99107336168642457</v>
      </c>
      <c r="Z8" s="62">
        <f t="shared" ref="Z8:Z52" si="6">IF(ISERROR(F8/P8-1),"-",(F8/P8-1))</f>
        <v>0.23151195549053316</v>
      </c>
      <c r="AA8" s="62">
        <f t="shared" ref="AA8:AA52" si="7">IF(ISERROR(G8/Q8-1),"-",(G8/Q8-1))</f>
        <v>1.0359041061802987</v>
      </c>
      <c r="AB8" s="62">
        <f t="shared" ref="AB8:AB52" si="8">IF(ISERROR(H8/R8-1),"-",(H8/R8-1))</f>
        <v>-0.98100102989230631</v>
      </c>
      <c r="AC8" s="62" t="str">
        <f t="shared" ref="AC8:AC52" si="9">IF(ISERROR(I8/S8-1),"-",(I8/S8-1))</f>
        <v>-</v>
      </c>
      <c r="AD8" s="62">
        <f t="shared" ref="AD8:AD52" si="10">IF(ISERROR(J8/T8-1),"-",(J8/T8-1))</f>
        <v>-0.96774307734601739</v>
      </c>
      <c r="AE8" s="62">
        <f t="shared" ref="AE8:AE19" si="11">IF(ISERROR(K8/U8-1),"-",(K8/U8-1))</f>
        <v>-0.983091579348506</v>
      </c>
      <c r="AF8" s="62">
        <f t="shared" ref="AF8:AF19" si="12">IF(ISERROR(L8/V8-1),"-",(L8/V8-1))</f>
        <v>-0.48153832058271118</v>
      </c>
      <c r="AG8" s="62" t="str">
        <f t="shared" ref="AG8:AG19" si="13">IF(ISERROR(M8/W8-1),"-",(M8/W8-1))</f>
        <v>-</v>
      </c>
    </row>
    <row r="9" spans="3:33" x14ac:dyDescent="0.3">
      <c r="C9" s="101" t="s">
        <v>295</v>
      </c>
      <c r="D9" s="74">
        <f t="shared" si="2"/>
        <v>1.658633</v>
      </c>
      <c r="E9" s="30">
        <v>0</v>
      </c>
      <c r="F9" s="30">
        <v>1.658633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79"/>
      <c r="N9" s="74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81">
        <v>0</v>
      </c>
      <c r="X9" s="70" t="str">
        <f t="shared" si="4"/>
        <v>-</v>
      </c>
      <c r="Y9" s="62" t="str">
        <f t="shared" si="5"/>
        <v>-</v>
      </c>
      <c r="Z9" s="62" t="str">
        <f t="shared" si="6"/>
        <v>-</v>
      </c>
      <c r="AA9" s="62" t="str">
        <f t="shared" si="7"/>
        <v>-</v>
      </c>
      <c r="AB9" s="62" t="str">
        <f t="shared" si="8"/>
        <v>-</v>
      </c>
      <c r="AC9" s="62" t="str">
        <f t="shared" si="9"/>
        <v>-</v>
      </c>
      <c r="AD9" s="62" t="str">
        <f t="shared" si="10"/>
        <v>-</v>
      </c>
      <c r="AE9" s="62" t="str">
        <f t="shared" si="11"/>
        <v>-</v>
      </c>
      <c r="AF9" s="62" t="str">
        <f t="shared" si="12"/>
        <v>-</v>
      </c>
      <c r="AG9" s="62" t="str">
        <f t="shared" si="13"/>
        <v>-</v>
      </c>
    </row>
    <row r="10" spans="3:33" x14ac:dyDescent="0.3">
      <c r="C10" s="101" t="s">
        <v>171</v>
      </c>
      <c r="D10" s="74">
        <f t="shared" si="2"/>
        <v>606.35965700000008</v>
      </c>
      <c r="E10" s="30">
        <v>155.23851999999999</v>
      </c>
      <c r="F10" s="30">
        <v>57.843466999999997</v>
      </c>
      <c r="G10" s="30">
        <v>51.573898</v>
      </c>
      <c r="H10" s="30">
        <v>61.423937000000002</v>
      </c>
      <c r="I10" s="30">
        <v>82.005560000000003</v>
      </c>
      <c r="J10" s="30">
        <v>41.730654999999999</v>
      </c>
      <c r="K10" s="30">
        <v>77.226315</v>
      </c>
      <c r="L10" s="30">
        <v>32.145660999999997</v>
      </c>
      <c r="M10" s="79">
        <v>47.171644000000001</v>
      </c>
      <c r="N10" s="74">
        <f t="shared" si="3"/>
        <v>538.21425599999998</v>
      </c>
      <c r="O10" s="18">
        <v>53.290165999999999</v>
      </c>
      <c r="P10" s="18">
        <v>32.107976000000001</v>
      </c>
      <c r="Q10" s="18">
        <v>34.182091</v>
      </c>
      <c r="R10" s="18">
        <v>30.784741</v>
      </c>
      <c r="S10" s="18">
        <v>59.142426999999998</v>
      </c>
      <c r="T10" s="18">
        <v>32.437460000000002</v>
      </c>
      <c r="U10" s="18">
        <v>59.317025999999998</v>
      </c>
      <c r="V10" s="18">
        <v>83.111840000000001</v>
      </c>
      <c r="W10" s="81">
        <v>153.840529</v>
      </c>
      <c r="X10" s="70">
        <f t="shared" si="4"/>
        <v>0.12661389073276452</v>
      </c>
      <c r="Y10" s="62">
        <f t="shared" si="5"/>
        <v>1.9130800605875389</v>
      </c>
      <c r="Z10" s="62">
        <f t="shared" si="6"/>
        <v>0.80152953272420513</v>
      </c>
      <c r="AA10" s="62">
        <f t="shared" si="7"/>
        <v>0.50879880344359263</v>
      </c>
      <c r="AB10" s="62">
        <f t="shared" si="8"/>
        <v>0.99527217071600504</v>
      </c>
      <c r="AC10" s="62">
        <f t="shared" si="9"/>
        <v>0.38657752411817681</v>
      </c>
      <c r="AD10" s="62">
        <f t="shared" si="10"/>
        <v>0.28649576754776729</v>
      </c>
      <c r="AE10" s="62">
        <f t="shared" si="11"/>
        <v>0.30192493130050058</v>
      </c>
      <c r="AF10" s="62">
        <f t="shared" si="12"/>
        <v>-0.61322404846289058</v>
      </c>
      <c r="AG10" s="62">
        <f t="shared" si="13"/>
        <v>-0.69337310326071488</v>
      </c>
    </row>
    <row r="11" spans="3:33" x14ac:dyDescent="0.3">
      <c r="C11" s="101" t="s">
        <v>172</v>
      </c>
      <c r="D11" s="74">
        <f t="shared" si="2"/>
        <v>28.446270999999996</v>
      </c>
      <c r="E11" s="30">
        <v>3.225911</v>
      </c>
      <c r="F11" s="30">
        <v>0.391233</v>
      </c>
      <c r="G11" s="30">
        <v>3.770286</v>
      </c>
      <c r="H11" s="30">
        <v>0</v>
      </c>
      <c r="I11" s="30">
        <v>17.511551000000001</v>
      </c>
      <c r="J11" s="30">
        <v>0.128828</v>
      </c>
      <c r="K11" s="30">
        <v>0</v>
      </c>
      <c r="L11" s="30">
        <v>0</v>
      </c>
      <c r="M11" s="79">
        <v>3.4184619999999999</v>
      </c>
      <c r="N11" s="74">
        <f t="shared" si="3"/>
        <v>10.157197</v>
      </c>
      <c r="O11" s="18">
        <v>0.42115799999999998</v>
      </c>
      <c r="P11" s="18">
        <v>0</v>
      </c>
      <c r="Q11" s="18">
        <v>0.19451299999999999</v>
      </c>
      <c r="R11" s="18">
        <v>0.33990900000000002</v>
      </c>
      <c r="S11" s="18">
        <v>3.2304810000000002</v>
      </c>
      <c r="T11" s="18">
        <v>4.9741E-2</v>
      </c>
      <c r="U11" s="18">
        <v>0</v>
      </c>
      <c r="V11" s="18">
        <v>0.28987400000000002</v>
      </c>
      <c r="W11" s="81">
        <v>5.6315210000000002</v>
      </c>
      <c r="X11" s="70">
        <f t="shared" si="4"/>
        <v>1.8006024693623641</v>
      </c>
      <c r="Y11" s="62">
        <f t="shared" si="5"/>
        <v>6.6596218046433879</v>
      </c>
      <c r="Z11" s="62" t="str">
        <f t="shared" si="6"/>
        <v>-</v>
      </c>
      <c r="AA11" s="62">
        <f t="shared" si="7"/>
        <v>18.383208320266512</v>
      </c>
      <c r="AB11" s="62">
        <f t="shared" si="8"/>
        <v>-1</v>
      </c>
      <c r="AC11" s="62">
        <f t="shared" si="9"/>
        <v>4.4207255823513592</v>
      </c>
      <c r="AD11" s="62">
        <f t="shared" si="10"/>
        <v>1.5899760760740635</v>
      </c>
      <c r="AE11" s="62" t="str">
        <f t="shared" si="11"/>
        <v>-</v>
      </c>
      <c r="AF11" s="62">
        <f t="shared" si="12"/>
        <v>-1</v>
      </c>
      <c r="AG11" s="62">
        <f t="shared" si="13"/>
        <v>-0.39297713708250404</v>
      </c>
    </row>
    <row r="12" spans="3:33" x14ac:dyDescent="0.3">
      <c r="C12" s="112" t="s">
        <v>332</v>
      </c>
      <c r="D12" s="74">
        <f t="shared" si="2"/>
        <v>0</v>
      </c>
      <c r="E12" s="30"/>
      <c r="F12" s="30"/>
      <c r="G12" s="30"/>
      <c r="H12" s="30"/>
      <c r="I12" s="30"/>
      <c r="J12" s="30"/>
      <c r="K12" s="30"/>
      <c r="L12" s="30">
        <v>0</v>
      </c>
      <c r="M12" s="79"/>
      <c r="N12" s="74">
        <f t="shared" si="3"/>
        <v>34.096991000000003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32.288421</v>
      </c>
      <c r="W12" s="81">
        <v>1.80857</v>
      </c>
      <c r="X12" s="70">
        <f t="shared" si="4"/>
        <v>-1</v>
      </c>
      <c r="Y12" s="62" t="str">
        <f t="shared" si="5"/>
        <v>-</v>
      </c>
      <c r="Z12" s="62" t="str">
        <f t="shared" si="6"/>
        <v>-</v>
      </c>
      <c r="AA12" s="62" t="str">
        <f t="shared" si="7"/>
        <v>-</v>
      </c>
      <c r="AB12" s="62" t="str">
        <f t="shared" si="8"/>
        <v>-</v>
      </c>
      <c r="AC12" s="62" t="str">
        <f t="shared" si="9"/>
        <v>-</v>
      </c>
      <c r="AD12" s="62" t="str">
        <f t="shared" si="10"/>
        <v>-</v>
      </c>
      <c r="AE12" s="62" t="str">
        <f t="shared" si="11"/>
        <v>-</v>
      </c>
      <c r="AF12" s="62">
        <f t="shared" si="12"/>
        <v>-1</v>
      </c>
      <c r="AG12" s="62">
        <f t="shared" si="13"/>
        <v>-1</v>
      </c>
    </row>
    <row r="13" spans="3:33" x14ac:dyDescent="0.3">
      <c r="C13" s="101" t="s">
        <v>173</v>
      </c>
      <c r="D13" s="74">
        <f t="shared" si="2"/>
        <v>15.272236000000001</v>
      </c>
      <c r="E13" s="30">
        <v>14.433585000000001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79">
        <v>0.83865100000000004</v>
      </c>
      <c r="N13" s="74">
        <f t="shared" si="3"/>
        <v>0.18138599999999999</v>
      </c>
      <c r="O13" s="18">
        <v>0</v>
      </c>
      <c r="P13" s="18">
        <v>0</v>
      </c>
      <c r="Q13" s="18">
        <v>0</v>
      </c>
      <c r="R13" s="18">
        <v>0</v>
      </c>
      <c r="S13" s="18">
        <v>0.18138599999999999</v>
      </c>
      <c r="T13" s="18">
        <v>0</v>
      </c>
      <c r="U13" s="18">
        <v>0</v>
      </c>
      <c r="V13" s="18">
        <v>0</v>
      </c>
      <c r="W13" s="81">
        <v>0</v>
      </c>
      <c r="X13" s="70">
        <f t="shared" si="4"/>
        <v>83.197435303716944</v>
      </c>
      <c r="Y13" s="62" t="str">
        <f t="shared" si="5"/>
        <v>-</v>
      </c>
      <c r="Z13" s="62" t="str">
        <f t="shared" si="6"/>
        <v>-</v>
      </c>
      <c r="AA13" s="62" t="str">
        <f t="shared" si="7"/>
        <v>-</v>
      </c>
      <c r="AB13" s="62" t="str">
        <f t="shared" si="8"/>
        <v>-</v>
      </c>
      <c r="AC13" s="62">
        <f t="shared" si="9"/>
        <v>-1</v>
      </c>
      <c r="AD13" s="62" t="str">
        <f t="shared" si="10"/>
        <v>-</v>
      </c>
      <c r="AE13" s="62" t="str">
        <f t="shared" si="11"/>
        <v>-</v>
      </c>
      <c r="AF13" s="62" t="str">
        <f t="shared" si="12"/>
        <v>-</v>
      </c>
      <c r="AG13" s="62" t="str">
        <f t="shared" si="13"/>
        <v>-</v>
      </c>
    </row>
    <row r="14" spans="3:33" x14ac:dyDescent="0.3">
      <c r="C14" s="101" t="s">
        <v>175</v>
      </c>
      <c r="D14" s="74">
        <f t="shared" si="2"/>
        <v>677.89823699999988</v>
      </c>
      <c r="E14" s="30">
        <v>155.42427599999999</v>
      </c>
      <c r="F14" s="30">
        <v>13.693148000000001</v>
      </c>
      <c r="G14" s="30">
        <v>118.107598</v>
      </c>
      <c r="H14" s="30">
        <v>0</v>
      </c>
      <c r="I14" s="30">
        <v>0</v>
      </c>
      <c r="J14" s="30">
        <v>142.43396899999999</v>
      </c>
      <c r="K14" s="30">
        <v>151.332831</v>
      </c>
      <c r="L14" s="30">
        <v>96.856775999999996</v>
      </c>
      <c r="M14" s="79">
        <v>4.9639000000000003E-2</v>
      </c>
      <c r="N14" s="74">
        <f t="shared" si="3"/>
        <v>531.3735989999999</v>
      </c>
      <c r="O14" s="18">
        <v>0.73903799999999997</v>
      </c>
      <c r="P14" s="18">
        <v>0</v>
      </c>
      <c r="Q14" s="18">
        <v>0</v>
      </c>
      <c r="R14" s="18">
        <v>142.22248999999999</v>
      </c>
      <c r="S14" s="18">
        <v>2.3256299999999999</v>
      </c>
      <c r="T14" s="18">
        <v>0.112867</v>
      </c>
      <c r="U14" s="18">
        <v>3.5654129999999999</v>
      </c>
      <c r="V14" s="18">
        <v>275.00090999999998</v>
      </c>
      <c r="W14" s="81">
        <v>107.407251</v>
      </c>
      <c r="X14" s="70">
        <f t="shared" si="4"/>
        <v>0.27574692885711105</v>
      </c>
      <c r="Y14" s="62">
        <f t="shared" si="5"/>
        <v>209.30620346991628</v>
      </c>
      <c r="Z14" s="62" t="str">
        <f t="shared" si="6"/>
        <v>-</v>
      </c>
      <c r="AA14" s="62" t="str">
        <f t="shared" si="7"/>
        <v>-</v>
      </c>
      <c r="AB14" s="62">
        <f t="shared" si="8"/>
        <v>-1</v>
      </c>
      <c r="AC14" s="62">
        <f t="shared" si="9"/>
        <v>-1</v>
      </c>
      <c r="AD14" s="62">
        <f t="shared" si="10"/>
        <v>1260.962920960068</v>
      </c>
      <c r="AE14" s="62">
        <f t="shared" si="11"/>
        <v>41.4446848093054</v>
      </c>
      <c r="AF14" s="62">
        <f t="shared" si="12"/>
        <v>-0.64779470729751409</v>
      </c>
      <c r="AG14" s="62">
        <f t="shared" si="13"/>
        <v>-0.99953784312010741</v>
      </c>
    </row>
    <row r="15" spans="3:33" x14ac:dyDescent="0.3">
      <c r="C15" s="101" t="s">
        <v>176</v>
      </c>
      <c r="D15" s="74">
        <f t="shared" si="2"/>
        <v>0.184892</v>
      </c>
      <c r="E15" s="30">
        <v>0</v>
      </c>
      <c r="F15" s="30">
        <v>0.184892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79"/>
      <c r="N15" s="74">
        <f t="shared" si="3"/>
        <v>2.669251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2.669251</v>
      </c>
      <c r="W15" s="81">
        <v>0</v>
      </c>
      <c r="X15" s="70">
        <f t="shared" si="4"/>
        <v>-0.93073262874117124</v>
      </c>
      <c r="Y15" s="62" t="str">
        <f t="shared" si="5"/>
        <v>-</v>
      </c>
      <c r="Z15" s="62" t="str">
        <f t="shared" si="6"/>
        <v>-</v>
      </c>
      <c r="AA15" s="62" t="str">
        <f t="shared" si="7"/>
        <v>-</v>
      </c>
      <c r="AB15" s="62" t="str">
        <f t="shared" si="8"/>
        <v>-</v>
      </c>
      <c r="AC15" s="62" t="str">
        <f t="shared" si="9"/>
        <v>-</v>
      </c>
      <c r="AD15" s="62" t="str">
        <f t="shared" si="10"/>
        <v>-</v>
      </c>
      <c r="AE15" s="62" t="str">
        <f t="shared" si="11"/>
        <v>-</v>
      </c>
      <c r="AF15" s="62">
        <f t="shared" si="12"/>
        <v>-1</v>
      </c>
      <c r="AG15" s="62" t="str">
        <f t="shared" si="13"/>
        <v>-</v>
      </c>
    </row>
    <row r="16" spans="3:33" x14ac:dyDescent="0.3">
      <c r="C16" s="101" t="s">
        <v>177</v>
      </c>
      <c r="D16" s="74">
        <f t="shared" si="2"/>
        <v>4.874339</v>
      </c>
      <c r="E16" s="30">
        <v>0</v>
      </c>
      <c r="F16" s="30">
        <v>0</v>
      </c>
      <c r="G16" s="30">
        <v>1.0877380000000001</v>
      </c>
      <c r="H16" s="30">
        <v>0</v>
      </c>
      <c r="I16" s="30">
        <v>1.1337219999999999</v>
      </c>
      <c r="J16" s="30">
        <v>0</v>
      </c>
      <c r="K16" s="30">
        <v>0</v>
      </c>
      <c r="L16" s="30">
        <v>0</v>
      </c>
      <c r="M16" s="79">
        <v>2.652879</v>
      </c>
      <c r="N16" s="74">
        <f t="shared" si="3"/>
        <v>9.2318730000000002</v>
      </c>
      <c r="O16" s="18">
        <v>0</v>
      </c>
      <c r="P16" s="18">
        <v>0</v>
      </c>
      <c r="Q16" s="18">
        <v>0</v>
      </c>
      <c r="R16" s="18">
        <v>1.2217910000000001</v>
      </c>
      <c r="S16" s="18">
        <v>0</v>
      </c>
      <c r="T16" s="18">
        <v>1.4128400000000001</v>
      </c>
      <c r="U16" s="18">
        <v>1.2299070000000001</v>
      </c>
      <c r="V16" s="18">
        <v>4.1228030000000002</v>
      </c>
      <c r="W16" s="81">
        <v>1.244532</v>
      </c>
      <c r="X16" s="70">
        <f t="shared" si="4"/>
        <v>-0.47200974276834184</v>
      </c>
      <c r="Y16" s="62" t="str">
        <f t="shared" si="5"/>
        <v>-</v>
      </c>
      <c r="Z16" s="62" t="str">
        <f t="shared" si="6"/>
        <v>-</v>
      </c>
      <c r="AA16" s="62" t="str">
        <f t="shared" si="7"/>
        <v>-</v>
      </c>
      <c r="AB16" s="62">
        <f t="shared" si="8"/>
        <v>-1</v>
      </c>
      <c r="AC16" s="62" t="str">
        <f t="shared" si="9"/>
        <v>-</v>
      </c>
      <c r="AD16" s="62">
        <f t="shared" si="10"/>
        <v>-1</v>
      </c>
      <c r="AE16" s="62">
        <f t="shared" si="11"/>
        <v>-1</v>
      </c>
      <c r="AF16" s="62">
        <f t="shared" si="12"/>
        <v>-1</v>
      </c>
      <c r="AG16" s="62">
        <f t="shared" si="13"/>
        <v>1.1316277926160194</v>
      </c>
    </row>
    <row r="17" spans="3:33" x14ac:dyDescent="0.3">
      <c r="C17" s="101" t="s">
        <v>178</v>
      </c>
      <c r="D17" s="74">
        <f t="shared" si="2"/>
        <v>2.3481840000000003</v>
      </c>
      <c r="E17" s="30">
        <v>0</v>
      </c>
      <c r="F17" s="30">
        <v>0</v>
      </c>
      <c r="G17" s="30">
        <v>0.54272600000000004</v>
      </c>
      <c r="H17" s="30">
        <v>0</v>
      </c>
      <c r="I17" s="30">
        <v>0</v>
      </c>
      <c r="J17" s="30">
        <v>1.3435010000000001</v>
      </c>
      <c r="K17" s="30">
        <v>0.46195700000000001</v>
      </c>
      <c r="L17" s="30">
        <v>0</v>
      </c>
      <c r="M17" s="79"/>
      <c r="N17" s="74">
        <f t="shared" si="3"/>
        <v>8.1178880000000007</v>
      </c>
      <c r="O17" s="18">
        <v>0</v>
      </c>
      <c r="P17" s="18">
        <v>0</v>
      </c>
      <c r="Q17" s="18">
        <v>0</v>
      </c>
      <c r="R17" s="18">
        <v>0</v>
      </c>
      <c r="S17" s="18">
        <v>5.2165780000000002</v>
      </c>
      <c r="T17" s="18">
        <v>0</v>
      </c>
      <c r="U17" s="18">
        <v>1.981085</v>
      </c>
      <c r="V17" s="18">
        <v>0</v>
      </c>
      <c r="W17" s="81">
        <v>0.92022499999999996</v>
      </c>
      <c r="X17" s="70">
        <f t="shared" si="4"/>
        <v>-0.71073954210750379</v>
      </c>
      <c r="Y17" s="62" t="str">
        <f t="shared" si="5"/>
        <v>-</v>
      </c>
      <c r="Z17" s="62" t="str">
        <f t="shared" si="6"/>
        <v>-</v>
      </c>
      <c r="AA17" s="62" t="str">
        <f t="shared" si="7"/>
        <v>-</v>
      </c>
      <c r="AB17" s="62" t="str">
        <f t="shared" si="8"/>
        <v>-</v>
      </c>
      <c r="AC17" s="62">
        <f t="shared" si="9"/>
        <v>-1</v>
      </c>
      <c r="AD17" s="62" t="str">
        <f t="shared" si="10"/>
        <v>-</v>
      </c>
      <c r="AE17" s="62">
        <f t="shared" si="11"/>
        <v>-0.76681616386979856</v>
      </c>
      <c r="AF17" s="62" t="str">
        <f t="shared" si="12"/>
        <v>-</v>
      </c>
      <c r="AG17" s="62">
        <f t="shared" si="13"/>
        <v>-1</v>
      </c>
    </row>
    <row r="18" spans="3:33" x14ac:dyDescent="0.3">
      <c r="C18" s="101" t="s">
        <v>179</v>
      </c>
      <c r="D18" s="74">
        <f t="shared" si="2"/>
        <v>1654.897217</v>
      </c>
      <c r="E18" s="30">
        <v>233.19088300000001</v>
      </c>
      <c r="F18" s="30">
        <v>153.91584</v>
      </c>
      <c r="G18" s="30">
        <v>186.510909</v>
      </c>
      <c r="H18" s="30">
        <v>172.10127900000001</v>
      </c>
      <c r="I18" s="30">
        <v>96.379396999999997</v>
      </c>
      <c r="J18" s="30">
        <v>181.35134300000001</v>
      </c>
      <c r="K18" s="30">
        <v>98.568448000000004</v>
      </c>
      <c r="L18" s="30">
        <v>375.02983599999999</v>
      </c>
      <c r="M18" s="79">
        <v>157.84928199999999</v>
      </c>
      <c r="N18" s="74">
        <f t="shared" si="3"/>
        <v>1829.737967</v>
      </c>
      <c r="O18" s="18">
        <v>272.271163</v>
      </c>
      <c r="P18" s="18">
        <v>173.42649900000001</v>
      </c>
      <c r="Q18" s="18">
        <v>151.37754000000001</v>
      </c>
      <c r="R18" s="18">
        <v>168.22322800000001</v>
      </c>
      <c r="S18" s="18">
        <v>230.99211399999999</v>
      </c>
      <c r="T18" s="18">
        <v>158.526038</v>
      </c>
      <c r="U18" s="18">
        <v>351.97962799999999</v>
      </c>
      <c r="V18" s="18">
        <v>210.592827</v>
      </c>
      <c r="W18" s="81">
        <v>112.34893</v>
      </c>
      <c r="X18" s="70">
        <f t="shared" si="4"/>
        <v>-9.5555075728501859E-2</v>
      </c>
      <c r="Y18" s="62">
        <f t="shared" si="5"/>
        <v>-0.14353440727764466</v>
      </c>
      <c r="Z18" s="62">
        <f t="shared" si="6"/>
        <v>-0.11250102557856512</v>
      </c>
      <c r="AA18" s="62">
        <f t="shared" si="7"/>
        <v>0.23209102882765831</v>
      </c>
      <c r="AB18" s="62">
        <f t="shared" si="8"/>
        <v>2.3053005498146817E-2</v>
      </c>
      <c r="AC18" s="62">
        <f t="shared" si="9"/>
        <v>-0.58275892916413585</v>
      </c>
      <c r="AD18" s="62">
        <f t="shared" si="10"/>
        <v>0.14398457999688352</v>
      </c>
      <c r="AE18" s="62">
        <f t="shared" si="11"/>
        <v>-0.71995979267300092</v>
      </c>
      <c r="AF18" s="62">
        <f t="shared" si="12"/>
        <v>0.780829106776747</v>
      </c>
      <c r="AG18" s="62">
        <f t="shared" si="13"/>
        <v>0.40499141380340697</v>
      </c>
    </row>
    <row r="19" spans="3:33" x14ac:dyDescent="0.3">
      <c r="C19" s="101" t="s">
        <v>180</v>
      </c>
      <c r="D19" s="74">
        <f t="shared" si="2"/>
        <v>1870.9759800000002</v>
      </c>
      <c r="E19" s="30">
        <v>158.70976400000001</v>
      </c>
      <c r="F19" s="30">
        <v>171.707559</v>
      </c>
      <c r="G19" s="30">
        <v>161.53211300000001</v>
      </c>
      <c r="H19" s="30">
        <v>194.278267</v>
      </c>
      <c r="I19" s="30">
        <v>215.66153299999999</v>
      </c>
      <c r="J19" s="30">
        <v>345.421311</v>
      </c>
      <c r="K19" s="30">
        <v>234.29893100000001</v>
      </c>
      <c r="L19" s="30">
        <v>204.44171399999999</v>
      </c>
      <c r="M19" s="79">
        <v>184.92478800000001</v>
      </c>
      <c r="N19" s="74">
        <f t="shared" si="3"/>
        <v>1733.540657</v>
      </c>
      <c r="O19" s="18">
        <v>163.75563500000001</v>
      </c>
      <c r="P19" s="18">
        <v>165.02272500000001</v>
      </c>
      <c r="Q19" s="18">
        <v>165.67290800000001</v>
      </c>
      <c r="R19" s="18">
        <v>127.761121</v>
      </c>
      <c r="S19" s="18">
        <v>184.92962600000001</v>
      </c>
      <c r="T19" s="18">
        <v>352.26656300000002</v>
      </c>
      <c r="U19" s="18">
        <v>233.41319999999999</v>
      </c>
      <c r="V19" s="18">
        <v>215.025732</v>
      </c>
      <c r="W19" s="81">
        <v>125.693147</v>
      </c>
      <c r="X19" s="70">
        <f t="shared" si="4"/>
        <v>7.928012674236351E-2</v>
      </c>
      <c r="Y19" s="62">
        <f t="shared" si="5"/>
        <v>-3.0813419031351263E-2</v>
      </c>
      <c r="Z19" s="62">
        <f t="shared" si="6"/>
        <v>4.050856632018407E-2</v>
      </c>
      <c r="AA19" s="62">
        <f t="shared" si="7"/>
        <v>-2.4993796813175928E-2</v>
      </c>
      <c r="AB19" s="62">
        <f t="shared" si="8"/>
        <v>0.52063683755561274</v>
      </c>
      <c r="AC19" s="62">
        <f t="shared" si="9"/>
        <v>0.1661816317089182</v>
      </c>
      <c r="AD19" s="62">
        <f t="shared" si="10"/>
        <v>-1.9432023129598019E-2</v>
      </c>
      <c r="AE19" s="62">
        <f t="shared" si="11"/>
        <v>3.7946911314357124E-3</v>
      </c>
      <c r="AF19" s="62">
        <f t="shared" si="12"/>
        <v>-4.9222099613640768E-2</v>
      </c>
      <c r="AG19" s="62">
        <f t="shared" si="13"/>
        <v>0.47124001915553926</v>
      </c>
    </row>
    <row r="20" spans="3:33" x14ac:dyDescent="0.3">
      <c r="C20" s="101" t="s">
        <v>181</v>
      </c>
      <c r="D20" s="74">
        <f t="shared" si="2"/>
        <v>3.6218149999999998</v>
      </c>
      <c r="E20" s="30">
        <v>0</v>
      </c>
      <c r="F20" s="30">
        <v>0</v>
      </c>
      <c r="G20" s="30">
        <v>0</v>
      </c>
      <c r="H20" s="30">
        <v>0</v>
      </c>
      <c r="I20" s="30">
        <v>1.6775409999999999</v>
      </c>
      <c r="J20" s="30">
        <v>1.3302229999999999</v>
      </c>
      <c r="K20" s="30">
        <v>0.464559</v>
      </c>
      <c r="L20" s="30">
        <v>0</v>
      </c>
      <c r="M20" s="79">
        <v>0.14949200000000001</v>
      </c>
      <c r="N20" s="74">
        <f t="shared" si="3"/>
        <v>1.6913549999999999</v>
      </c>
      <c r="O20" s="18">
        <v>0</v>
      </c>
      <c r="P20" s="18">
        <v>0</v>
      </c>
      <c r="Q20" s="18">
        <v>0</v>
      </c>
      <c r="R20" s="18">
        <v>0</v>
      </c>
      <c r="S20" s="18">
        <v>1.6913549999999999</v>
      </c>
      <c r="T20" s="18">
        <v>0</v>
      </c>
      <c r="U20" s="18">
        <v>0</v>
      </c>
      <c r="V20" s="18">
        <v>0</v>
      </c>
      <c r="W20" s="81">
        <v>0</v>
      </c>
      <c r="X20" s="70">
        <f t="shared" si="4"/>
        <v>1.1413689024480371</v>
      </c>
      <c r="Y20" s="62" t="str">
        <f t="shared" si="5"/>
        <v>-</v>
      </c>
      <c r="Z20" s="62" t="str">
        <f t="shared" si="6"/>
        <v>-</v>
      </c>
      <c r="AA20" s="62" t="str">
        <f t="shared" si="7"/>
        <v>-</v>
      </c>
      <c r="AB20" s="62" t="str">
        <f t="shared" si="8"/>
        <v>-</v>
      </c>
      <c r="AC20" s="62">
        <f t="shared" si="9"/>
        <v>-8.1674160658170569E-3</v>
      </c>
      <c r="AD20" s="62" t="str">
        <f t="shared" si="10"/>
        <v>-</v>
      </c>
      <c r="AE20" s="62" t="str">
        <f t="shared" ref="AE20:AE52" si="14">IF(ISERROR(K20/U20-1),"-",(K20/U20-1))</f>
        <v>-</v>
      </c>
      <c r="AF20" s="62" t="str">
        <f t="shared" ref="AF20:AF83" si="15">IF(ISERROR(L20/V20-1),"-",(L20/V20-1))</f>
        <v>-</v>
      </c>
      <c r="AG20" s="62" t="str">
        <f t="shared" ref="AG20:AG83" si="16">IF(ISERROR(M20/W20-1),"-",(M20/W20-1))</f>
        <v>-</v>
      </c>
    </row>
    <row r="21" spans="3:33" x14ac:dyDescent="0.3">
      <c r="C21" s="101" t="s">
        <v>182</v>
      </c>
      <c r="D21" s="74">
        <f t="shared" si="2"/>
        <v>12.828735999999999</v>
      </c>
      <c r="E21" s="30">
        <v>1.4601930000000001</v>
      </c>
      <c r="F21" s="30">
        <v>0</v>
      </c>
      <c r="G21" s="30">
        <v>3.6240869999999998</v>
      </c>
      <c r="H21" s="30">
        <v>0</v>
      </c>
      <c r="I21" s="30">
        <v>0</v>
      </c>
      <c r="J21" s="30">
        <v>0</v>
      </c>
      <c r="K21" s="30">
        <v>0</v>
      </c>
      <c r="L21" s="30">
        <v>7.7444559999999996</v>
      </c>
      <c r="M21" s="79"/>
      <c r="N21" s="74">
        <f t="shared" si="3"/>
        <v>28.130934000000003</v>
      </c>
      <c r="O21" s="18">
        <v>0</v>
      </c>
      <c r="P21" s="18">
        <v>4.3769790000000004</v>
      </c>
      <c r="Q21" s="18">
        <v>0</v>
      </c>
      <c r="R21" s="18">
        <v>0</v>
      </c>
      <c r="S21" s="18">
        <v>4.677651</v>
      </c>
      <c r="T21" s="18">
        <v>11.457349000000001</v>
      </c>
      <c r="U21" s="18">
        <v>0</v>
      </c>
      <c r="V21" s="18">
        <v>1.554117</v>
      </c>
      <c r="W21" s="81">
        <v>6.064838</v>
      </c>
      <c r="X21" s="70">
        <f t="shared" si="4"/>
        <v>-0.54396338209033523</v>
      </c>
      <c r="Y21" s="62" t="str">
        <f t="shared" si="5"/>
        <v>-</v>
      </c>
      <c r="Z21" s="62">
        <f t="shared" si="6"/>
        <v>-1</v>
      </c>
      <c r="AA21" s="62" t="str">
        <f t="shared" si="7"/>
        <v>-</v>
      </c>
      <c r="AB21" s="62" t="str">
        <f t="shared" si="8"/>
        <v>-</v>
      </c>
      <c r="AC21" s="62">
        <f t="shared" si="9"/>
        <v>-1</v>
      </c>
      <c r="AD21" s="62">
        <f t="shared" si="10"/>
        <v>-1</v>
      </c>
      <c r="AE21" s="62" t="str">
        <f t="shared" si="14"/>
        <v>-</v>
      </c>
      <c r="AF21" s="62">
        <f t="shared" si="15"/>
        <v>3.9831872375117188</v>
      </c>
      <c r="AG21" s="62">
        <f t="shared" si="16"/>
        <v>-1</v>
      </c>
    </row>
    <row r="22" spans="3:33" x14ac:dyDescent="0.3">
      <c r="C22" s="101" t="s">
        <v>183</v>
      </c>
      <c r="D22" s="74">
        <f t="shared" si="2"/>
        <v>71.345789000000011</v>
      </c>
      <c r="E22" s="30">
        <v>16.144846999999999</v>
      </c>
      <c r="F22" s="30">
        <v>5.4726129999999999</v>
      </c>
      <c r="G22" s="30">
        <v>4.0202619999999998</v>
      </c>
      <c r="H22" s="30">
        <v>9.6216059999999999</v>
      </c>
      <c r="I22" s="30">
        <v>9.6935640000000003</v>
      </c>
      <c r="J22" s="30">
        <v>7.1606439999999996</v>
      </c>
      <c r="K22" s="30">
        <v>16.385359000000001</v>
      </c>
      <c r="L22" s="30">
        <v>0</v>
      </c>
      <c r="M22" s="79">
        <v>2.8468939999999998</v>
      </c>
      <c r="N22" s="74">
        <f t="shared" si="3"/>
        <v>90.340211999999994</v>
      </c>
      <c r="O22" s="18">
        <v>8.7443989999999996</v>
      </c>
      <c r="P22" s="18">
        <v>16.677876000000001</v>
      </c>
      <c r="Q22" s="18">
        <v>8.2230480000000004</v>
      </c>
      <c r="R22" s="18">
        <v>0</v>
      </c>
      <c r="S22" s="18">
        <v>21.552232</v>
      </c>
      <c r="T22" s="18">
        <v>8.7232789999999998</v>
      </c>
      <c r="U22" s="18">
        <v>12.366177</v>
      </c>
      <c r="V22" s="18">
        <v>9.0347279999999994</v>
      </c>
      <c r="W22" s="81">
        <v>5.0184730000000002</v>
      </c>
      <c r="X22" s="70">
        <f t="shared" si="4"/>
        <v>-0.21025435494882372</v>
      </c>
      <c r="Y22" s="62">
        <f t="shared" si="5"/>
        <v>0.84630721905530604</v>
      </c>
      <c r="Z22" s="62">
        <f t="shared" si="6"/>
        <v>-0.67186391120787814</v>
      </c>
      <c r="AA22" s="62">
        <f t="shared" si="7"/>
        <v>-0.51109831780137971</v>
      </c>
      <c r="AB22" s="62" t="str">
        <f t="shared" si="8"/>
        <v>-</v>
      </c>
      <c r="AC22" s="62">
        <f t="shared" si="9"/>
        <v>-0.55022922915826067</v>
      </c>
      <c r="AD22" s="62">
        <f t="shared" si="10"/>
        <v>-0.17913390136896923</v>
      </c>
      <c r="AE22" s="62">
        <f t="shared" si="14"/>
        <v>0.32501410904922357</v>
      </c>
      <c r="AF22" s="62">
        <f t="shared" si="15"/>
        <v>-1</v>
      </c>
      <c r="AG22" s="62">
        <f t="shared" si="16"/>
        <v>-0.43271708346343607</v>
      </c>
    </row>
    <row r="23" spans="3:33" x14ac:dyDescent="0.3">
      <c r="C23" s="101" t="s">
        <v>184</v>
      </c>
      <c r="D23" s="74">
        <f t="shared" si="2"/>
        <v>2.4081869999999999</v>
      </c>
      <c r="E23" s="30">
        <v>2.4081869999999999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79"/>
      <c r="N23" s="74">
        <f t="shared" si="3"/>
        <v>0.234733</v>
      </c>
      <c r="O23" s="18">
        <v>0</v>
      </c>
      <c r="P23" s="18">
        <v>0.234733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81">
        <v>0</v>
      </c>
      <c r="X23" s="70">
        <f t="shared" si="4"/>
        <v>9.2592605215287147</v>
      </c>
      <c r="Y23" s="62" t="str">
        <f t="shared" si="5"/>
        <v>-</v>
      </c>
      <c r="Z23" s="62">
        <f t="shared" si="6"/>
        <v>-1</v>
      </c>
      <c r="AA23" s="62" t="str">
        <f t="shared" si="7"/>
        <v>-</v>
      </c>
      <c r="AB23" s="62" t="str">
        <f t="shared" si="8"/>
        <v>-</v>
      </c>
      <c r="AC23" s="62" t="str">
        <f t="shared" si="9"/>
        <v>-</v>
      </c>
      <c r="AD23" s="62" t="str">
        <f t="shared" si="10"/>
        <v>-</v>
      </c>
      <c r="AE23" s="62" t="str">
        <f t="shared" si="14"/>
        <v>-</v>
      </c>
      <c r="AF23" s="62" t="str">
        <f t="shared" si="15"/>
        <v>-</v>
      </c>
      <c r="AG23" s="62" t="str">
        <f t="shared" si="16"/>
        <v>-</v>
      </c>
    </row>
    <row r="24" spans="3:33" x14ac:dyDescent="0.3">
      <c r="C24" s="101" t="s">
        <v>185</v>
      </c>
      <c r="D24" s="74">
        <f t="shared" si="2"/>
        <v>3876.3070580000003</v>
      </c>
      <c r="E24" s="30">
        <v>458.00021900000002</v>
      </c>
      <c r="F24" s="30">
        <v>165.40542099999999</v>
      </c>
      <c r="G24" s="30">
        <v>485.54044900000002</v>
      </c>
      <c r="H24" s="30">
        <v>211.039232</v>
      </c>
      <c r="I24" s="30">
        <v>572.60342100000003</v>
      </c>
      <c r="J24" s="30">
        <v>698.379775</v>
      </c>
      <c r="K24" s="30">
        <v>559.47179300000005</v>
      </c>
      <c r="L24" s="30">
        <v>304.88925899999998</v>
      </c>
      <c r="M24" s="79">
        <v>420.97748899999999</v>
      </c>
      <c r="N24" s="74">
        <f t="shared" si="3"/>
        <v>2969.2412410000002</v>
      </c>
      <c r="O24" s="18">
        <v>408.711388</v>
      </c>
      <c r="P24" s="18">
        <v>341.82954599999999</v>
      </c>
      <c r="Q24" s="18">
        <v>397.25790799999999</v>
      </c>
      <c r="R24" s="18">
        <v>297.34378600000002</v>
      </c>
      <c r="S24" s="18">
        <v>296.52211599999998</v>
      </c>
      <c r="T24" s="18">
        <v>225.94759400000001</v>
      </c>
      <c r="U24" s="18">
        <v>482.16938399999998</v>
      </c>
      <c r="V24" s="18">
        <v>234.38895400000001</v>
      </c>
      <c r="W24" s="81">
        <v>285.07056499999999</v>
      </c>
      <c r="X24" s="70">
        <f t="shared" si="4"/>
        <v>0.3054874102093883</v>
      </c>
      <c r="Y24" s="62">
        <f t="shared" si="5"/>
        <v>0.12059568792832365</v>
      </c>
      <c r="Z24" s="62">
        <f t="shared" si="6"/>
        <v>-0.51611724926785585</v>
      </c>
      <c r="AA24" s="62">
        <f t="shared" si="7"/>
        <v>0.22222978881517963</v>
      </c>
      <c r="AB24" s="62">
        <f t="shared" si="8"/>
        <v>-0.29025174919915775</v>
      </c>
      <c r="AC24" s="62">
        <f t="shared" si="9"/>
        <v>0.93106480125077784</v>
      </c>
      <c r="AD24" s="62">
        <f t="shared" si="10"/>
        <v>2.090892727098479</v>
      </c>
      <c r="AE24" s="62">
        <f t="shared" si="14"/>
        <v>0.16032210166209993</v>
      </c>
      <c r="AF24" s="62">
        <f t="shared" si="15"/>
        <v>0.30078339357237782</v>
      </c>
      <c r="AG24" s="62">
        <f t="shared" si="16"/>
        <v>0.47674835877916766</v>
      </c>
    </row>
    <row r="25" spans="3:33" x14ac:dyDescent="0.3">
      <c r="C25" s="101" t="s">
        <v>186</v>
      </c>
      <c r="D25" s="74">
        <f t="shared" si="2"/>
        <v>1.3612839999999999</v>
      </c>
      <c r="E25" s="30">
        <v>0</v>
      </c>
      <c r="F25" s="30">
        <v>0.67345100000000002</v>
      </c>
      <c r="G25" s="30">
        <v>0</v>
      </c>
      <c r="H25" s="30">
        <v>0</v>
      </c>
      <c r="I25" s="30">
        <v>0.68783300000000003</v>
      </c>
      <c r="J25" s="30">
        <v>0</v>
      </c>
      <c r="K25" s="30">
        <v>0</v>
      </c>
      <c r="L25" s="30">
        <v>0</v>
      </c>
      <c r="M25" s="79"/>
      <c r="N25" s="74">
        <f t="shared" si="3"/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81">
        <v>0</v>
      </c>
      <c r="X25" s="70" t="str">
        <f t="shared" si="4"/>
        <v>-</v>
      </c>
      <c r="Y25" s="62" t="str">
        <f t="shared" si="5"/>
        <v>-</v>
      </c>
      <c r="Z25" s="62" t="str">
        <f t="shared" si="6"/>
        <v>-</v>
      </c>
      <c r="AA25" s="62" t="str">
        <f t="shared" si="7"/>
        <v>-</v>
      </c>
      <c r="AB25" s="62" t="str">
        <f t="shared" si="8"/>
        <v>-</v>
      </c>
      <c r="AC25" s="62" t="str">
        <f t="shared" si="9"/>
        <v>-</v>
      </c>
      <c r="AD25" s="62" t="str">
        <f t="shared" si="10"/>
        <v>-</v>
      </c>
      <c r="AE25" s="62" t="str">
        <f t="shared" si="14"/>
        <v>-</v>
      </c>
      <c r="AF25" s="62" t="str">
        <f t="shared" si="15"/>
        <v>-</v>
      </c>
      <c r="AG25" s="62" t="str">
        <f t="shared" si="16"/>
        <v>-</v>
      </c>
    </row>
    <row r="26" spans="3:33" x14ac:dyDescent="0.3">
      <c r="C26" s="101" t="s">
        <v>187</v>
      </c>
      <c r="D26" s="74">
        <f t="shared" si="2"/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30">
        <v>0</v>
      </c>
      <c r="M26" s="79"/>
      <c r="N26" s="74">
        <f t="shared" si="3"/>
        <v>4.6559400000000002</v>
      </c>
      <c r="O26" s="18">
        <v>0</v>
      </c>
      <c r="P26" s="18">
        <v>0</v>
      </c>
      <c r="Q26" s="18">
        <v>0</v>
      </c>
      <c r="R26" s="18">
        <v>0</v>
      </c>
      <c r="S26" s="18">
        <v>4.6559400000000002</v>
      </c>
      <c r="T26" s="18">
        <v>0</v>
      </c>
      <c r="U26" s="18">
        <v>0</v>
      </c>
      <c r="V26" s="18">
        <v>0</v>
      </c>
      <c r="W26" s="81">
        <v>0</v>
      </c>
      <c r="X26" s="70">
        <f t="shared" si="4"/>
        <v>-1</v>
      </c>
      <c r="Y26" s="62" t="str">
        <f t="shared" si="5"/>
        <v>-</v>
      </c>
      <c r="Z26" s="62" t="str">
        <f t="shared" si="6"/>
        <v>-</v>
      </c>
      <c r="AA26" s="62" t="str">
        <f t="shared" si="7"/>
        <v>-</v>
      </c>
      <c r="AB26" s="62" t="str">
        <f t="shared" si="8"/>
        <v>-</v>
      </c>
      <c r="AC26" s="62">
        <f t="shared" si="9"/>
        <v>-1</v>
      </c>
      <c r="AD26" s="62" t="str">
        <f t="shared" si="10"/>
        <v>-</v>
      </c>
      <c r="AE26" s="62" t="str">
        <f t="shared" si="14"/>
        <v>-</v>
      </c>
      <c r="AF26" s="62" t="str">
        <f t="shared" si="15"/>
        <v>-</v>
      </c>
      <c r="AG26" s="62" t="str">
        <f t="shared" si="16"/>
        <v>-</v>
      </c>
    </row>
    <row r="27" spans="3:33" x14ac:dyDescent="0.3">
      <c r="C27" s="101" t="s">
        <v>188</v>
      </c>
      <c r="D27" s="74">
        <f t="shared" si="2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30">
        <v>0</v>
      </c>
      <c r="M27" s="79"/>
      <c r="N27" s="74">
        <f t="shared" si="3"/>
        <v>2.795979</v>
      </c>
      <c r="O27" s="18">
        <v>2.795979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81">
        <v>0</v>
      </c>
      <c r="X27" s="70">
        <f t="shared" si="4"/>
        <v>-1</v>
      </c>
      <c r="Y27" s="62">
        <f t="shared" si="5"/>
        <v>-1</v>
      </c>
      <c r="Z27" s="62" t="str">
        <f t="shared" si="6"/>
        <v>-</v>
      </c>
      <c r="AA27" s="62" t="str">
        <f t="shared" si="7"/>
        <v>-</v>
      </c>
      <c r="AB27" s="62" t="str">
        <f t="shared" si="8"/>
        <v>-</v>
      </c>
      <c r="AC27" s="62" t="str">
        <f t="shared" si="9"/>
        <v>-</v>
      </c>
      <c r="AD27" s="62" t="str">
        <f t="shared" si="10"/>
        <v>-</v>
      </c>
      <c r="AE27" s="62" t="str">
        <f t="shared" si="14"/>
        <v>-</v>
      </c>
      <c r="AF27" s="62" t="str">
        <f t="shared" si="15"/>
        <v>-</v>
      </c>
      <c r="AG27" s="62" t="str">
        <f t="shared" si="16"/>
        <v>-</v>
      </c>
    </row>
    <row r="28" spans="3:33" x14ac:dyDescent="0.3">
      <c r="C28" s="101" t="s">
        <v>189</v>
      </c>
      <c r="D28" s="74">
        <f t="shared" si="2"/>
        <v>20.462805999999997</v>
      </c>
      <c r="E28" s="30">
        <v>0</v>
      </c>
      <c r="F28" s="30">
        <v>0</v>
      </c>
      <c r="G28" s="30">
        <v>0</v>
      </c>
      <c r="H28" s="30">
        <v>0</v>
      </c>
      <c r="I28" s="30">
        <v>1.410884</v>
      </c>
      <c r="J28" s="30">
        <v>9.247795</v>
      </c>
      <c r="K28" s="30">
        <v>7.3698319999999997</v>
      </c>
      <c r="L28" s="30">
        <v>1.0168569999999999</v>
      </c>
      <c r="M28" s="79">
        <v>1.417438</v>
      </c>
      <c r="N28" s="74">
        <f t="shared" si="3"/>
        <v>36.229410000000001</v>
      </c>
      <c r="O28" s="18">
        <v>7.9146380000000001</v>
      </c>
      <c r="P28" s="18">
        <v>7.6123159999999999</v>
      </c>
      <c r="Q28" s="18">
        <v>0.18429599999999999</v>
      </c>
      <c r="R28" s="18">
        <v>2.0688710000000001</v>
      </c>
      <c r="S28" s="18">
        <v>7.3508570000000004</v>
      </c>
      <c r="T28" s="18">
        <v>3.2635649999999998</v>
      </c>
      <c r="U28" s="18">
        <v>1.7652399999999999</v>
      </c>
      <c r="V28" s="18">
        <v>0.97463900000000003</v>
      </c>
      <c r="W28" s="81">
        <v>5.0949879999999999</v>
      </c>
      <c r="X28" s="70">
        <f t="shared" si="4"/>
        <v>-0.43518798677648918</v>
      </c>
      <c r="Y28" s="62">
        <f t="shared" si="5"/>
        <v>-1</v>
      </c>
      <c r="Z28" s="62">
        <f t="shared" si="6"/>
        <v>-1</v>
      </c>
      <c r="AA28" s="62">
        <f t="shared" si="7"/>
        <v>-1</v>
      </c>
      <c r="AB28" s="62">
        <f t="shared" si="8"/>
        <v>-1</v>
      </c>
      <c r="AC28" s="62">
        <f t="shared" si="9"/>
        <v>-0.80806537251370825</v>
      </c>
      <c r="AD28" s="62">
        <f t="shared" si="10"/>
        <v>1.8336481730867931</v>
      </c>
      <c r="AE28" s="62">
        <f t="shared" si="14"/>
        <v>3.1749745077156648</v>
      </c>
      <c r="AF28" s="62">
        <f t="shared" si="15"/>
        <v>4.3316551051209684E-2</v>
      </c>
      <c r="AG28" s="62">
        <f t="shared" si="16"/>
        <v>-0.72179757832599412</v>
      </c>
    </row>
    <row r="29" spans="3:33" x14ac:dyDescent="0.3">
      <c r="C29" s="101" t="s">
        <v>281</v>
      </c>
      <c r="D29" s="74">
        <f t="shared" si="2"/>
        <v>2.8657870000000001</v>
      </c>
      <c r="E29" s="30">
        <v>0</v>
      </c>
      <c r="F29" s="30">
        <v>0</v>
      </c>
      <c r="G29" s="30">
        <v>0</v>
      </c>
      <c r="H29" s="30">
        <v>2.8657870000000001</v>
      </c>
      <c r="I29" s="30">
        <v>0</v>
      </c>
      <c r="J29" s="30">
        <v>0</v>
      </c>
      <c r="K29" s="30">
        <v>0</v>
      </c>
      <c r="L29" s="30">
        <v>0</v>
      </c>
      <c r="M29" s="79"/>
      <c r="N29" s="74">
        <f t="shared" si="3"/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81">
        <v>0</v>
      </c>
      <c r="X29" s="70" t="str">
        <f t="shared" si="4"/>
        <v>-</v>
      </c>
      <c r="Y29" s="62" t="str">
        <f t="shared" si="5"/>
        <v>-</v>
      </c>
      <c r="Z29" s="62" t="str">
        <f t="shared" si="6"/>
        <v>-</v>
      </c>
      <c r="AA29" s="62" t="str">
        <f t="shared" si="7"/>
        <v>-</v>
      </c>
      <c r="AB29" s="62" t="str">
        <f t="shared" si="8"/>
        <v>-</v>
      </c>
      <c r="AC29" s="62" t="str">
        <f t="shared" si="9"/>
        <v>-</v>
      </c>
      <c r="AD29" s="62" t="str">
        <f t="shared" si="10"/>
        <v>-</v>
      </c>
      <c r="AE29" s="62" t="str">
        <f t="shared" si="14"/>
        <v>-</v>
      </c>
      <c r="AF29" s="62" t="str">
        <f t="shared" si="15"/>
        <v>-</v>
      </c>
      <c r="AG29" s="62" t="str">
        <f t="shared" si="16"/>
        <v>-</v>
      </c>
    </row>
    <row r="30" spans="3:33" x14ac:dyDescent="0.3">
      <c r="C30" s="101" t="s">
        <v>190</v>
      </c>
      <c r="D30" s="74">
        <f t="shared" si="2"/>
        <v>6.8857250000000008</v>
      </c>
      <c r="E30" s="30">
        <v>0.60820399999999997</v>
      </c>
      <c r="F30" s="30">
        <v>0.75057600000000002</v>
      </c>
      <c r="G30" s="30">
        <v>1.4574590000000001</v>
      </c>
      <c r="H30" s="30">
        <v>0</v>
      </c>
      <c r="I30" s="30">
        <v>9.1439999999999994E-2</v>
      </c>
      <c r="J30" s="30">
        <v>3.0922209999999999</v>
      </c>
      <c r="K30" s="30">
        <v>0.245115</v>
      </c>
      <c r="L30" s="30">
        <v>0.49491000000000002</v>
      </c>
      <c r="M30" s="79">
        <v>0.14580000000000001</v>
      </c>
      <c r="N30" s="74">
        <f t="shared" si="3"/>
        <v>15.983988999999998</v>
      </c>
      <c r="O30" s="18">
        <v>2.0920040000000002</v>
      </c>
      <c r="P30" s="18">
        <v>1.738138</v>
      </c>
      <c r="Q30" s="18">
        <v>1.189449</v>
      </c>
      <c r="R30" s="18">
        <v>1.812168</v>
      </c>
      <c r="S30" s="18">
        <v>0.65129599999999999</v>
      </c>
      <c r="T30" s="18">
        <v>1.2774669999999999</v>
      </c>
      <c r="U30" s="18">
        <v>2.7935050000000001</v>
      </c>
      <c r="V30" s="18">
        <v>3.4214159999999998</v>
      </c>
      <c r="W30" s="81">
        <v>1.0085459999999999</v>
      </c>
      <c r="X30" s="70">
        <f t="shared" si="4"/>
        <v>-0.56921110243506789</v>
      </c>
      <c r="Y30" s="62">
        <f t="shared" si="5"/>
        <v>-0.70927206640140272</v>
      </c>
      <c r="Z30" s="62">
        <f t="shared" si="6"/>
        <v>-0.56817237756725869</v>
      </c>
      <c r="AA30" s="62">
        <f t="shared" si="7"/>
        <v>0.22532281753988626</v>
      </c>
      <c r="AB30" s="62">
        <f t="shared" si="8"/>
        <v>-1</v>
      </c>
      <c r="AC30" s="62">
        <f t="shared" si="9"/>
        <v>-0.85960300692772562</v>
      </c>
      <c r="AD30" s="62">
        <f t="shared" si="10"/>
        <v>1.4205877725217171</v>
      </c>
      <c r="AE30" s="62">
        <f t="shared" si="14"/>
        <v>-0.91225539241920095</v>
      </c>
      <c r="AF30" s="62">
        <f t="shared" si="15"/>
        <v>-0.8553493641229245</v>
      </c>
      <c r="AG30" s="62">
        <f t="shared" si="16"/>
        <v>-0.85543544865578758</v>
      </c>
    </row>
    <row r="31" spans="3:33" x14ac:dyDescent="0.3">
      <c r="C31" s="101" t="s">
        <v>191</v>
      </c>
      <c r="D31" s="74">
        <f t="shared" si="2"/>
        <v>94.811467000000022</v>
      </c>
      <c r="E31" s="30">
        <v>9.8393890000000006</v>
      </c>
      <c r="F31" s="30">
        <v>7.7752420000000004</v>
      </c>
      <c r="G31" s="30">
        <v>3.9291160000000001</v>
      </c>
      <c r="H31" s="30">
        <v>7.1199690000000002</v>
      </c>
      <c r="I31" s="30">
        <v>33.759917000000002</v>
      </c>
      <c r="J31" s="30">
        <v>5.4010749999999996</v>
      </c>
      <c r="K31" s="30">
        <v>7.7572950000000001</v>
      </c>
      <c r="L31" s="30">
        <v>2.7968570000000001</v>
      </c>
      <c r="M31" s="79">
        <v>16.432607000000001</v>
      </c>
      <c r="N31" s="74">
        <f t="shared" si="3"/>
        <v>56.245435999999998</v>
      </c>
      <c r="O31" s="18">
        <v>2.871191</v>
      </c>
      <c r="P31" s="18">
        <v>0</v>
      </c>
      <c r="Q31" s="18">
        <v>2.508108</v>
      </c>
      <c r="R31" s="18">
        <v>4.1465209999999999</v>
      </c>
      <c r="S31" s="18">
        <v>7.3953670000000002</v>
      </c>
      <c r="T31" s="18">
        <v>10.399508000000001</v>
      </c>
      <c r="U31" s="18">
        <v>6.9356689999999999</v>
      </c>
      <c r="V31" s="18">
        <v>5.348986</v>
      </c>
      <c r="W31" s="81">
        <v>16.640086</v>
      </c>
      <c r="X31" s="70">
        <f t="shared" si="4"/>
        <v>0.6856739629505233</v>
      </c>
      <c r="Y31" s="62">
        <f t="shared" si="5"/>
        <v>2.4269364176747561</v>
      </c>
      <c r="Z31" s="62" t="str">
        <f t="shared" si="6"/>
        <v>-</v>
      </c>
      <c r="AA31" s="62">
        <f t="shared" si="7"/>
        <v>0.56656571407610845</v>
      </c>
      <c r="AB31" s="62">
        <f t="shared" si="8"/>
        <v>0.71709464391956534</v>
      </c>
      <c r="AC31" s="62">
        <f t="shared" si="9"/>
        <v>3.5650090117231503</v>
      </c>
      <c r="AD31" s="62">
        <f t="shared" si="10"/>
        <v>-0.4806412957228362</v>
      </c>
      <c r="AE31" s="62">
        <f t="shared" si="14"/>
        <v>0.11846384249306019</v>
      </c>
      <c r="AF31" s="62">
        <f t="shared" si="15"/>
        <v>-0.47712388852765741</v>
      </c>
      <c r="AG31" s="62">
        <f t="shared" si="16"/>
        <v>-1.2468625462632832E-2</v>
      </c>
    </row>
    <row r="32" spans="3:33" x14ac:dyDescent="0.3">
      <c r="C32" s="101" t="s">
        <v>192</v>
      </c>
      <c r="D32" s="74">
        <f t="shared" si="2"/>
        <v>159.310226</v>
      </c>
      <c r="E32" s="30">
        <v>29.705991000000001</v>
      </c>
      <c r="F32" s="30">
        <v>23.238166</v>
      </c>
      <c r="G32" s="30">
        <v>20.650599</v>
      </c>
      <c r="H32" s="30">
        <v>3.661902</v>
      </c>
      <c r="I32" s="30">
        <v>43.517344999999999</v>
      </c>
      <c r="J32" s="30">
        <v>0</v>
      </c>
      <c r="K32" s="30">
        <v>2.2838599999999998</v>
      </c>
      <c r="L32" s="30">
        <v>4.2682719999999996</v>
      </c>
      <c r="M32" s="79">
        <v>31.984090999999999</v>
      </c>
      <c r="N32" s="74">
        <f t="shared" si="3"/>
        <v>74.751098999999996</v>
      </c>
      <c r="O32" s="18">
        <v>2.4964080000000002</v>
      </c>
      <c r="P32" s="18">
        <v>17.755051000000002</v>
      </c>
      <c r="Q32" s="18">
        <v>0</v>
      </c>
      <c r="R32" s="18">
        <v>0</v>
      </c>
      <c r="S32" s="18">
        <v>16.482907999999998</v>
      </c>
      <c r="T32" s="18">
        <v>0</v>
      </c>
      <c r="U32" s="18">
        <v>3.540489</v>
      </c>
      <c r="V32" s="18">
        <v>9.6481159999999999</v>
      </c>
      <c r="W32" s="81">
        <v>24.828126999999999</v>
      </c>
      <c r="X32" s="70">
        <f t="shared" si="4"/>
        <v>1.131209147841425</v>
      </c>
      <c r="Y32" s="62">
        <f t="shared" si="5"/>
        <v>10.899493592393551</v>
      </c>
      <c r="Z32" s="62">
        <f t="shared" si="6"/>
        <v>0.30882000845843804</v>
      </c>
      <c r="AA32" s="62" t="str">
        <f t="shared" si="7"/>
        <v>-</v>
      </c>
      <c r="AB32" s="62" t="str">
        <f t="shared" si="8"/>
        <v>-</v>
      </c>
      <c r="AC32" s="62">
        <f t="shared" si="9"/>
        <v>1.6401497235803295</v>
      </c>
      <c r="AD32" s="62" t="str">
        <f t="shared" si="10"/>
        <v>-</v>
      </c>
      <c r="AE32" s="62">
        <f t="shared" si="14"/>
        <v>-0.35493091491034157</v>
      </c>
      <c r="AF32" s="62">
        <f t="shared" si="15"/>
        <v>-0.55760565067832935</v>
      </c>
      <c r="AG32" s="62">
        <f t="shared" si="16"/>
        <v>0.28822004978466564</v>
      </c>
    </row>
    <row r="33" spans="3:33" x14ac:dyDescent="0.3">
      <c r="C33" s="101" t="s">
        <v>193</v>
      </c>
      <c r="D33" s="74">
        <f t="shared" si="2"/>
        <v>60.158066999999996</v>
      </c>
      <c r="E33" s="30">
        <v>19.344344</v>
      </c>
      <c r="F33" s="30">
        <v>1.5138990000000001</v>
      </c>
      <c r="G33" s="30">
        <v>16.770489999999999</v>
      </c>
      <c r="H33" s="30">
        <v>1.910846</v>
      </c>
      <c r="I33" s="30">
        <v>11.927187999999999</v>
      </c>
      <c r="J33" s="30">
        <v>2.8975309999999999</v>
      </c>
      <c r="K33" s="30">
        <v>3.4908649999999999</v>
      </c>
      <c r="L33" s="30">
        <v>1.035091</v>
      </c>
      <c r="M33" s="79">
        <v>1.2678130000000001</v>
      </c>
      <c r="N33" s="74">
        <f t="shared" si="3"/>
        <v>105.84944299999999</v>
      </c>
      <c r="O33" s="18">
        <v>0.29520099999999999</v>
      </c>
      <c r="P33" s="18">
        <v>1.0882000000000001</v>
      </c>
      <c r="Q33" s="18">
        <v>1.9343619999999999</v>
      </c>
      <c r="R33" s="18">
        <v>10.441062000000001</v>
      </c>
      <c r="S33" s="18">
        <v>12.346188</v>
      </c>
      <c r="T33" s="18">
        <v>2.4713289999999999</v>
      </c>
      <c r="U33" s="18">
        <v>8.5013889999999996</v>
      </c>
      <c r="V33" s="18">
        <v>68.771711999999994</v>
      </c>
      <c r="W33" s="81">
        <v>0</v>
      </c>
      <c r="X33" s="70">
        <f t="shared" si="4"/>
        <v>-0.4316638302952619</v>
      </c>
      <c r="Y33" s="62">
        <f t="shared" si="5"/>
        <v>64.529398613148331</v>
      </c>
      <c r="Z33" s="62">
        <f t="shared" si="6"/>
        <v>0.39119555228818226</v>
      </c>
      <c r="AA33" s="62">
        <f t="shared" si="7"/>
        <v>7.6697784592542657</v>
      </c>
      <c r="AB33" s="62">
        <f t="shared" si="8"/>
        <v>-0.81698739074626703</v>
      </c>
      <c r="AC33" s="62">
        <f t="shared" si="9"/>
        <v>-3.3937600820593383E-2</v>
      </c>
      <c r="AD33" s="62">
        <f t="shared" si="10"/>
        <v>0.17245862448909066</v>
      </c>
      <c r="AE33" s="62">
        <f t="shared" si="14"/>
        <v>-0.58937710061261761</v>
      </c>
      <c r="AF33" s="62">
        <f t="shared" si="15"/>
        <v>-0.98494888421564963</v>
      </c>
      <c r="AG33" s="62" t="str">
        <f t="shared" si="16"/>
        <v>-</v>
      </c>
    </row>
    <row r="34" spans="3:33" x14ac:dyDescent="0.3">
      <c r="C34" s="101" t="s">
        <v>194</v>
      </c>
      <c r="D34" s="74">
        <f t="shared" si="2"/>
        <v>6.3479999999999995E-2</v>
      </c>
      <c r="E34" s="30">
        <v>6.3479999999999995E-2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79"/>
      <c r="N34" s="74">
        <f t="shared" si="3"/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81">
        <v>0</v>
      </c>
      <c r="X34" s="70" t="str">
        <f t="shared" si="4"/>
        <v>-</v>
      </c>
      <c r="Y34" s="62" t="str">
        <f t="shared" si="5"/>
        <v>-</v>
      </c>
      <c r="Z34" s="62" t="str">
        <f t="shared" si="6"/>
        <v>-</v>
      </c>
      <c r="AA34" s="62" t="str">
        <f t="shared" si="7"/>
        <v>-</v>
      </c>
      <c r="AB34" s="62" t="str">
        <f t="shared" si="8"/>
        <v>-</v>
      </c>
      <c r="AC34" s="62" t="str">
        <f t="shared" si="9"/>
        <v>-</v>
      </c>
      <c r="AD34" s="62" t="str">
        <f t="shared" si="10"/>
        <v>-</v>
      </c>
      <c r="AE34" s="62" t="str">
        <f t="shared" si="14"/>
        <v>-</v>
      </c>
      <c r="AF34" s="62" t="str">
        <f t="shared" si="15"/>
        <v>-</v>
      </c>
      <c r="AG34" s="62" t="str">
        <f t="shared" si="16"/>
        <v>-</v>
      </c>
    </row>
    <row r="35" spans="3:33" x14ac:dyDescent="0.3">
      <c r="C35" s="101" t="s">
        <v>195</v>
      </c>
      <c r="D35" s="74">
        <f t="shared" si="2"/>
        <v>2.234083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2.234083</v>
      </c>
      <c r="K35" s="30">
        <v>0</v>
      </c>
      <c r="L35" s="30">
        <v>0</v>
      </c>
      <c r="M35" s="79"/>
      <c r="N35" s="74">
        <f t="shared" si="3"/>
        <v>0.221383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0.221383</v>
      </c>
      <c r="U35" s="18">
        <v>0</v>
      </c>
      <c r="V35" s="18">
        <v>0</v>
      </c>
      <c r="W35" s="81">
        <v>0</v>
      </c>
      <c r="X35" s="70">
        <f t="shared" si="4"/>
        <v>9.0914839892855372</v>
      </c>
      <c r="Y35" s="62" t="str">
        <f t="shared" si="5"/>
        <v>-</v>
      </c>
      <c r="Z35" s="62" t="str">
        <f t="shared" si="6"/>
        <v>-</v>
      </c>
      <c r="AA35" s="62" t="str">
        <f t="shared" si="7"/>
        <v>-</v>
      </c>
      <c r="AB35" s="62" t="str">
        <f t="shared" si="8"/>
        <v>-</v>
      </c>
      <c r="AC35" s="62" t="str">
        <f t="shared" si="9"/>
        <v>-</v>
      </c>
      <c r="AD35" s="62">
        <f t="shared" si="10"/>
        <v>9.0914839892855372</v>
      </c>
      <c r="AE35" s="62" t="str">
        <f t="shared" si="14"/>
        <v>-</v>
      </c>
      <c r="AF35" s="62" t="str">
        <f t="shared" si="15"/>
        <v>-</v>
      </c>
      <c r="AG35" s="62" t="str">
        <f t="shared" si="16"/>
        <v>-</v>
      </c>
    </row>
    <row r="36" spans="3:33" x14ac:dyDescent="0.3">
      <c r="C36" s="101" t="s">
        <v>196</v>
      </c>
      <c r="D36" s="74">
        <f t="shared" si="2"/>
        <v>2.2227139999999999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1.014438</v>
      </c>
      <c r="K36" s="30">
        <v>0</v>
      </c>
      <c r="L36" s="30">
        <v>1.2082759999999999</v>
      </c>
      <c r="M36" s="79"/>
      <c r="N36" s="74">
        <f t="shared" si="3"/>
        <v>9.9377809999999993</v>
      </c>
      <c r="O36" s="18">
        <v>1.698814</v>
      </c>
      <c r="P36" s="18">
        <v>1.5334700000000001</v>
      </c>
      <c r="Q36" s="18">
        <v>0</v>
      </c>
      <c r="R36" s="18">
        <v>0</v>
      </c>
      <c r="S36" s="18">
        <v>1.7346889999999999</v>
      </c>
      <c r="T36" s="18">
        <v>1.6231139999999999</v>
      </c>
      <c r="U36" s="18">
        <v>0</v>
      </c>
      <c r="V36" s="18">
        <v>0</v>
      </c>
      <c r="W36" s="81">
        <v>3.3476940000000002</v>
      </c>
      <c r="X36" s="70">
        <f t="shared" si="4"/>
        <v>-0.77633699112508114</v>
      </c>
      <c r="Y36" s="62">
        <f t="shared" si="5"/>
        <v>-1</v>
      </c>
      <c r="Z36" s="62">
        <f t="shared" si="6"/>
        <v>-1</v>
      </c>
      <c r="AA36" s="62" t="str">
        <f t="shared" si="7"/>
        <v>-</v>
      </c>
      <c r="AB36" s="62" t="str">
        <f t="shared" si="8"/>
        <v>-</v>
      </c>
      <c r="AC36" s="62">
        <f t="shared" si="9"/>
        <v>-1</v>
      </c>
      <c r="AD36" s="62">
        <f t="shared" si="10"/>
        <v>-0.37500508282227862</v>
      </c>
      <c r="AE36" s="62" t="str">
        <f t="shared" si="14"/>
        <v>-</v>
      </c>
      <c r="AF36" s="62" t="str">
        <f t="shared" si="15"/>
        <v>-</v>
      </c>
      <c r="AG36" s="62">
        <f t="shared" si="16"/>
        <v>-1</v>
      </c>
    </row>
    <row r="37" spans="3:33" x14ac:dyDescent="0.3">
      <c r="C37" s="101" t="s">
        <v>197</v>
      </c>
      <c r="D37" s="74">
        <f t="shared" si="2"/>
        <v>5292.5221759999995</v>
      </c>
      <c r="E37" s="30">
        <v>828.43965000000003</v>
      </c>
      <c r="F37" s="30">
        <v>522.15933099999995</v>
      </c>
      <c r="G37" s="30">
        <v>973.82569999999998</v>
      </c>
      <c r="H37" s="30">
        <v>330.38325099999997</v>
      </c>
      <c r="I37" s="30">
        <v>433.78904499999999</v>
      </c>
      <c r="J37" s="30">
        <v>457.87759</v>
      </c>
      <c r="K37" s="30">
        <v>470.77366999999998</v>
      </c>
      <c r="L37" s="30">
        <v>361.11711200000002</v>
      </c>
      <c r="M37" s="79">
        <v>914.15682700000002</v>
      </c>
      <c r="N37" s="74">
        <f t="shared" si="3"/>
        <v>5494.5215850000004</v>
      </c>
      <c r="O37" s="18">
        <v>706.78209100000004</v>
      </c>
      <c r="P37" s="18">
        <v>637.230908</v>
      </c>
      <c r="Q37" s="18">
        <v>546.72755800000004</v>
      </c>
      <c r="R37" s="18">
        <v>673.52215699999999</v>
      </c>
      <c r="S37" s="18">
        <v>694.51858400000003</v>
      </c>
      <c r="T37" s="18">
        <v>583.76528699999994</v>
      </c>
      <c r="U37" s="18">
        <v>656.05716900000004</v>
      </c>
      <c r="V37" s="18">
        <v>468.39821799999999</v>
      </c>
      <c r="W37" s="81">
        <v>527.51961300000005</v>
      </c>
      <c r="X37" s="70">
        <f t="shared" si="4"/>
        <v>-3.6763784776359332E-2</v>
      </c>
      <c r="Y37" s="62">
        <f t="shared" si="5"/>
        <v>0.17212880822697585</v>
      </c>
      <c r="Z37" s="62">
        <f t="shared" si="6"/>
        <v>-0.18058065852637528</v>
      </c>
      <c r="AA37" s="62">
        <f t="shared" si="7"/>
        <v>0.78119007492942205</v>
      </c>
      <c r="AB37" s="62">
        <f t="shared" si="8"/>
        <v>-0.50946936553417643</v>
      </c>
      <c r="AC37" s="62">
        <f t="shared" si="9"/>
        <v>-0.37541045697921893</v>
      </c>
      <c r="AD37" s="62">
        <f t="shared" si="10"/>
        <v>-0.21564779510433607</v>
      </c>
      <c r="AE37" s="62">
        <f t="shared" si="14"/>
        <v>-0.28241974595357255</v>
      </c>
      <c r="AF37" s="62">
        <f t="shared" si="15"/>
        <v>-0.2290382454016936</v>
      </c>
      <c r="AG37" s="62">
        <f t="shared" si="16"/>
        <v>0.73293429186679337</v>
      </c>
    </row>
    <row r="38" spans="3:33" x14ac:dyDescent="0.3">
      <c r="C38" s="101" t="s">
        <v>198</v>
      </c>
      <c r="D38" s="74">
        <f t="shared" si="2"/>
        <v>1301.4255760000001</v>
      </c>
      <c r="E38" s="30">
        <v>138.76223400000001</v>
      </c>
      <c r="F38" s="30">
        <v>224.32735299999999</v>
      </c>
      <c r="G38" s="30">
        <v>179.37691899999999</v>
      </c>
      <c r="H38" s="30">
        <v>71.394952000000004</v>
      </c>
      <c r="I38" s="30">
        <v>92.562192999999994</v>
      </c>
      <c r="J38" s="30">
        <v>94.091719999999995</v>
      </c>
      <c r="K38" s="30">
        <v>107.949496</v>
      </c>
      <c r="L38" s="30">
        <v>129.80818300000001</v>
      </c>
      <c r="M38" s="79">
        <v>263.15252600000002</v>
      </c>
      <c r="N38" s="74">
        <f t="shared" si="3"/>
        <v>967.44908899999996</v>
      </c>
      <c r="O38" s="18">
        <v>79.051255999999995</v>
      </c>
      <c r="P38" s="18">
        <v>96.382881999999995</v>
      </c>
      <c r="Q38" s="18">
        <v>87.988012999999995</v>
      </c>
      <c r="R38" s="18">
        <v>118.809303</v>
      </c>
      <c r="S38" s="18">
        <v>67.242288000000002</v>
      </c>
      <c r="T38" s="18">
        <v>137.435033</v>
      </c>
      <c r="U38" s="18">
        <v>112.080234</v>
      </c>
      <c r="V38" s="18">
        <v>112.12742900000001</v>
      </c>
      <c r="W38" s="81">
        <v>156.332651</v>
      </c>
      <c r="X38" s="70">
        <f t="shared" si="4"/>
        <v>0.34521350094526793</v>
      </c>
      <c r="Y38" s="62">
        <f t="shared" si="5"/>
        <v>0.75534508901414554</v>
      </c>
      <c r="Z38" s="62">
        <f t="shared" si="6"/>
        <v>1.3274605235398544</v>
      </c>
      <c r="AA38" s="62">
        <f t="shared" si="7"/>
        <v>1.0386517763504899</v>
      </c>
      <c r="AB38" s="62">
        <f t="shared" si="8"/>
        <v>-0.3990794475075744</v>
      </c>
      <c r="AC38" s="62">
        <f t="shared" si="9"/>
        <v>0.37654734473044682</v>
      </c>
      <c r="AD38" s="62">
        <f t="shared" si="10"/>
        <v>-0.31537310432340793</v>
      </c>
      <c r="AE38" s="62">
        <f t="shared" si="14"/>
        <v>-3.6855187151019098E-2</v>
      </c>
      <c r="AF38" s="62">
        <f t="shared" si="15"/>
        <v>0.1576844680885352</v>
      </c>
      <c r="AG38" s="62">
        <f t="shared" si="16"/>
        <v>0.68328576478882863</v>
      </c>
    </row>
    <row r="39" spans="3:33" x14ac:dyDescent="0.3">
      <c r="C39" s="101" t="s">
        <v>294</v>
      </c>
      <c r="D39" s="74">
        <f t="shared" si="2"/>
        <v>370.15479799999997</v>
      </c>
      <c r="E39" s="30">
        <v>112.194638</v>
      </c>
      <c r="F39" s="30">
        <v>0</v>
      </c>
      <c r="G39" s="30">
        <v>0.12195300000000001</v>
      </c>
      <c r="H39" s="30">
        <v>124.048125</v>
      </c>
      <c r="I39" s="30">
        <v>0</v>
      </c>
      <c r="J39" s="30">
        <v>133.215082</v>
      </c>
      <c r="K39" s="30">
        <v>0.57499999999999996</v>
      </c>
      <c r="L39" s="30">
        <v>0</v>
      </c>
      <c r="M39" s="79"/>
      <c r="N39" s="74">
        <f t="shared" si="3"/>
        <v>125.289075</v>
      </c>
      <c r="O39" s="18">
        <v>123.95837</v>
      </c>
      <c r="P39" s="18">
        <v>0</v>
      </c>
      <c r="Q39" s="18">
        <v>1.330705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81">
        <v>0</v>
      </c>
      <c r="X39" s="70">
        <f t="shared" si="4"/>
        <v>1.9544060246274464</v>
      </c>
      <c r="Y39" s="62">
        <f t="shared" si="5"/>
        <v>-9.4900667054592658E-2</v>
      </c>
      <c r="Z39" s="62" t="str">
        <f t="shared" si="6"/>
        <v>-</v>
      </c>
      <c r="AA39" s="62">
        <f t="shared" si="7"/>
        <v>-0.90835459399340945</v>
      </c>
      <c r="AB39" s="62" t="str">
        <f t="shared" si="8"/>
        <v>-</v>
      </c>
      <c r="AC39" s="62" t="str">
        <f t="shared" si="9"/>
        <v>-</v>
      </c>
      <c r="AD39" s="62" t="str">
        <f t="shared" si="10"/>
        <v>-</v>
      </c>
      <c r="AE39" s="62" t="str">
        <f t="shared" si="14"/>
        <v>-</v>
      </c>
      <c r="AF39" s="62" t="str">
        <f t="shared" si="15"/>
        <v>-</v>
      </c>
      <c r="AG39" s="62" t="str">
        <f t="shared" si="16"/>
        <v>-</v>
      </c>
    </row>
    <row r="40" spans="3:33" x14ac:dyDescent="0.3">
      <c r="C40" s="101" t="s">
        <v>199</v>
      </c>
      <c r="D40" s="74">
        <f t="shared" si="2"/>
        <v>10.564541</v>
      </c>
      <c r="E40" s="30">
        <v>0</v>
      </c>
      <c r="F40" s="30">
        <v>0</v>
      </c>
      <c r="G40" s="30">
        <v>3.042548</v>
      </c>
      <c r="H40" s="30">
        <v>0</v>
      </c>
      <c r="I40" s="30">
        <v>4.4036549999999997</v>
      </c>
      <c r="J40" s="30">
        <v>1.4428099999999999</v>
      </c>
      <c r="K40" s="30">
        <v>0</v>
      </c>
      <c r="L40" s="30">
        <v>1.6755279999999999</v>
      </c>
      <c r="M40" s="79"/>
      <c r="N40" s="74">
        <f t="shared" si="3"/>
        <v>25.203862000000001</v>
      </c>
      <c r="O40" s="18">
        <v>0</v>
      </c>
      <c r="P40" s="18">
        <v>0</v>
      </c>
      <c r="Q40" s="18">
        <v>3.4780359999999999</v>
      </c>
      <c r="R40" s="18">
        <v>1.5320119999999999</v>
      </c>
      <c r="S40" s="18">
        <v>6.5132370000000002</v>
      </c>
      <c r="T40" s="18">
        <v>0.867483</v>
      </c>
      <c r="U40" s="18">
        <v>5.1012729999999999</v>
      </c>
      <c r="V40" s="18">
        <v>7.7118209999999996</v>
      </c>
      <c r="W40" s="81">
        <v>0</v>
      </c>
      <c r="X40" s="70">
        <f t="shared" si="4"/>
        <v>-0.58083642102150845</v>
      </c>
      <c r="Y40" s="62" t="str">
        <f t="shared" si="5"/>
        <v>-</v>
      </c>
      <c r="Z40" s="62" t="str">
        <f t="shared" si="6"/>
        <v>-</v>
      </c>
      <c r="AA40" s="62">
        <f t="shared" si="7"/>
        <v>-0.12521089488435422</v>
      </c>
      <c r="AB40" s="62">
        <f t="shared" si="8"/>
        <v>-1</v>
      </c>
      <c r="AC40" s="62">
        <f t="shared" si="9"/>
        <v>-0.32389148437251714</v>
      </c>
      <c r="AD40" s="62">
        <f t="shared" si="10"/>
        <v>0.66321414944154511</v>
      </c>
      <c r="AE40" s="62">
        <f t="shared" si="14"/>
        <v>-1</v>
      </c>
      <c r="AF40" s="62">
        <f t="shared" si="15"/>
        <v>-0.78273250896253943</v>
      </c>
      <c r="AG40" s="62" t="str">
        <f t="shared" si="16"/>
        <v>-</v>
      </c>
    </row>
    <row r="41" spans="3:33" x14ac:dyDescent="0.3">
      <c r="C41" s="101" t="s">
        <v>200</v>
      </c>
      <c r="D41" s="74">
        <f t="shared" si="2"/>
        <v>598.60867199999984</v>
      </c>
      <c r="E41" s="30">
        <v>97.178989999999999</v>
      </c>
      <c r="F41" s="30">
        <v>80.720791000000006</v>
      </c>
      <c r="G41" s="30">
        <v>111.369101</v>
      </c>
      <c r="H41" s="30">
        <v>16.590990999999999</v>
      </c>
      <c r="I41" s="30">
        <v>22.854229</v>
      </c>
      <c r="J41" s="30">
        <v>68.091308999999995</v>
      </c>
      <c r="K41" s="30">
        <v>47.356558999999997</v>
      </c>
      <c r="L41" s="30">
        <v>73.912998000000002</v>
      </c>
      <c r="M41" s="79">
        <v>80.533704</v>
      </c>
      <c r="N41" s="74">
        <f t="shared" si="3"/>
        <v>1220.5540530000001</v>
      </c>
      <c r="O41" s="18">
        <v>209.92117999999999</v>
      </c>
      <c r="P41" s="18">
        <v>76.130339000000006</v>
      </c>
      <c r="Q41" s="18">
        <v>77.303426000000002</v>
      </c>
      <c r="R41" s="18">
        <v>70.565134</v>
      </c>
      <c r="S41" s="18">
        <v>175.86484100000001</v>
      </c>
      <c r="T41" s="18">
        <v>316.12298900000002</v>
      </c>
      <c r="U41" s="18">
        <v>101.848653</v>
      </c>
      <c r="V41" s="18">
        <v>129.15290999999999</v>
      </c>
      <c r="W41" s="81">
        <v>63.644581000000002</v>
      </c>
      <c r="X41" s="70">
        <f t="shared" si="4"/>
        <v>-0.50955988345728775</v>
      </c>
      <c r="Y41" s="62">
        <f t="shared" si="5"/>
        <v>-0.53706915138339073</v>
      </c>
      <c r="Z41" s="62">
        <f t="shared" si="6"/>
        <v>6.0297275176983023E-2</v>
      </c>
      <c r="AA41" s="62">
        <f t="shared" si="7"/>
        <v>0.44067484150055658</v>
      </c>
      <c r="AB41" s="62">
        <f t="shared" si="8"/>
        <v>-0.76488401481672241</v>
      </c>
      <c r="AC41" s="62">
        <f t="shared" si="9"/>
        <v>-0.87004662859246551</v>
      </c>
      <c r="AD41" s="62">
        <f t="shared" si="10"/>
        <v>-0.78460500700883862</v>
      </c>
      <c r="AE41" s="62">
        <f t="shared" si="14"/>
        <v>-0.53503009018685799</v>
      </c>
      <c r="AF41" s="62">
        <f t="shared" si="15"/>
        <v>-0.42770938726816143</v>
      </c>
      <c r="AG41" s="62">
        <f t="shared" si="16"/>
        <v>0.26536623754346023</v>
      </c>
    </row>
    <row r="42" spans="3:33" x14ac:dyDescent="0.3">
      <c r="C42" s="101" t="s">
        <v>274</v>
      </c>
      <c r="D42" s="74">
        <f t="shared" si="2"/>
        <v>2.5689519999999999</v>
      </c>
      <c r="E42" s="30">
        <v>0</v>
      </c>
      <c r="F42" s="30">
        <v>0</v>
      </c>
      <c r="G42" s="30">
        <v>2.5689519999999999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79"/>
      <c r="N42" s="74">
        <f t="shared" si="3"/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81">
        <v>0</v>
      </c>
      <c r="X42" s="70" t="str">
        <f t="shared" si="4"/>
        <v>-</v>
      </c>
      <c r="Y42" s="62" t="str">
        <f t="shared" si="5"/>
        <v>-</v>
      </c>
      <c r="Z42" s="62" t="str">
        <f t="shared" si="6"/>
        <v>-</v>
      </c>
      <c r="AA42" s="62" t="str">
        <f t="shared" si="7"/>
        <v>-</v>
      </c>
      <c r="AB42" s="62" t="str">
        <f t="shared" si="8"/>
        <v>-</v>
      </c>
      <c r="AC42" s="62" t="str">
        <f t="shared" si="9"/>
        <v>-</v>
      </c>
      <c r="AD42" s="62" t="str">
        <f t="shared" si="10"/>
        <v>-</v>
      </c>
      <c r="AE42" s="62" t="str">
        <f t="shared" si="14"/>
        <v>-</v>
      </c>
      <c r="AF42" s="62" t="str">
        <f t="shared" si="15"/>
        <v>-</v>
      </c>
      <c r="AG42" s="62" t="str">
        <f t="shared" si="16"/>
        <v>-</v>
      </c>
    </row>
    <row r="43" spans="3:33" x14ac:dyDescent="0.3">
      <c r="C43" s="101" t="s">
        <v>201</v>
      </c>
      <c r="D43" s="74">
        <f t="shared" si="2"/>
        <v>5.1284039999999997</v>
      </c>
      <c r="E43" s="30">
        <v>0</v>
      </c>
      <c r="F43" s="30">
        <v>0</v>
      </c>
      <c r="G43" s="30">
        <v>0</v>
      </c>
      <c r="H43" s="30">
        <v>2.55185</v>
      </c>
      <c r="I43" s="30">
        <v>0</v>
      </c>
      <c r="J43" s="30">
        <v>0</v>
      </c>
      <c r="K43" s="30">
        <v>2.5765539999999998</v>
      </c>
      <c r="L43" s="30">
        <v>0</v>
      </c>
      <c r="M43" s="79"/>
      <c r="N43" s="74">
        <f t="shared" si="3"/>
        <v>51.956727999999998</v>
      </c>
      <c r="O43" s="18">
        <v>0.24710599999999999</v>
      </c>
      <c r="P43" s="18">
        <v>0</v>
      </c>
      <c r="Q43" s="18">
        <v>9.2099969999999995</v>
      </c>
      <c r="R43" s="18">
        <v>2.5887479999999998</v>
      </c>
      <c r="S43" s="18">
        <v>9.9404610000000009</v>
      </c>
      <c r="T43" s="18">
        <v>0</v>
      </c>
      <c r="U43" s="18">
        <v>5.0863199999999997</v>
      </c>
      <c r="V43" s="18">
        <v>0</v>
      </c>
      <c r="W43" s="81">
        <v>24.884096</v>
      </c>
      <c r="X43" s="70">
        <f t="shared" si="4"/>
        <v>-0.90129470816561041</v>
      </c>
      <c r="Y43" s="62">
        <f t="shared" si="5"/>
        <v>-1</v>
      </c>
      <c r="Z43" s="62" t="str">
        <f t="shared" si="6"/>
        <v>-</v>
      </c>
      <c r="AA43" s="62">
        <f t="shared" si="7"/>
        <v>-1</v>
      </c>
      <c r="AB43" s="62">
        <f t="shared" si="8"/>
        <v>-1.4253222020837786E-2</v>
      </c>
      <c r="AC43" s="62">
        <f t="shared" si="9"/>
        <v>-1</v>
      </c>
      <c r="AD43" s="62" t="str">
        <f t="shared" si="10"/>
        <v>-</v>
      </c>
      <c r="AE43" s="62">
        <f t="shared" si="14"/>
        <v>-0.49343454599789238</v>
      </c>
      <c r="AF43" s="62" t="str">
        <f t="shared" si="15"/>
        <v>-</v>
      </c>
      <c r="AG43" s="62">
        <f t="shared" si="16"/>
        <v>-1</v>
      </c>
    </row>
    <row r="44" spans="3:33" x14ac:dyDescent="0.3">
      <c r="C44" s="101" t="s">
        <v>202</v>
      </c>
      <c r="D44" s="74">
        <f t="shared" si="2"/>
        <v>30.979621999999999</v>
      </c>
      <c r="E44" s="30">
        <v>3.4674939999999999</v>
      </c>
      <c r="F44" s="30">
        <v>0</v>
      </c>
      <c r="G44" s="30">
        <v>10.625888</v>
      </c>
      <c r="H44" s="30">
        <v>0</v>
      </c>
      <c r="I44" s="30">
        <v>7.6628720000000001</v>
      </c>
      <c r="J44" s="30">
        <v>1.827442</v>
      </c>
      <c r="K44" s="30">
        <v>0</v>
      </c>
      <c r="L44" s="30">
        <v>7.3959260000000002</v>
      </c>
      <c r="M44" s="79"/>
      <c r="N44" s="74">
        <f t="shared" si="3"/>
        <v>20.040679000000004</v>
      </c>
      <c r="O44" s="18">
        <v>2.8688660000000001</v>
      </c>
      <c r="P44" s="18">
        <v>2.7240160000000002</v>
      </c>
      <c r="Q44" s="18">
        <v>2.7618149999999999</v>
      </c>
      <c r="R44" s="18">
        <v>0</v>
      </c>
      <c r="S44" s="18">
        <v>2.7618149999999999</v>
      </c>
      <c r="T44" s="18">
        <v>2.8550710000000001</v>
      </c>
      <c r="U44" s="18">
        <v>0</v>
      </c>
      <c r="V44" s="18">
        <v>2.59572</v>
      </c>
      <c r="W44" s="81">
        <v>3.473376</v>
      </c>
      <c r="X44" s="70">
        <f t="shared" si="4"/>
        <v>0.54583694494582713</v>
      </c>
      <c r="Y44" s="62">
        <f t="shared" si="5"/>
        <v>0.20866363225051288</v>
      </c>
      <c r="Z44" s="62">
        <f t="shared" si="6"/>
        <v>-1</v>
      </c>
      <c r="AA44" s="62">
        <f t="shared" si="7"/>
        <v>2.8474293173148819</v>
      </c>
      <c r="AB44" s="62" t="str">
        <f t="shared" si="8"/>
        <v>-</v>
      </c>
      <c r="AC44" s="62">
        <f t="shared" si="9"/>
        <v>1.7745783117261658</v>
      </c>
      <c r="AD44" s="62">
        <f t="shared" si="10"/>
        <v>-0.35993115407637855</v>
      </c>
      <c r="AE44" s="62" t="str">
        <f t="shared" si="14"/>
        <v>-</v>
      </c>
      <c r="AF44" s="62">
        <f t="shared" si="15"/>
        <v>1.8492772718166828</v>
      </c>
      <c r="AG44" s="62">
        <f t="shared" si="16"/>
        <v>-1</v>
      </c>
    </row>
    <row r="45" spans="3:33" x14ac:dyDescent="0.3">
      <c r="C45" s="101" t="s">
        <v>203</v>
      </c>
      <c r="D45" s="74">
        <f t="shared" si="2"/>
        <v>9.7696439999999996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30">
        <v>9.7696439999999996</v>
      </c>
      <c r="M45" s="79"/>
      <c r="N45" s="74">
        <f t="shared" si="3"/>
        <v>138.64730400000002</v>
      </c>
      <c r="O45" s="18">
        <v>33.879693000000003</v>
      </c>
      <c r="P45" s="18">
        <v>31.322012999999998</v>
      </c>
      <c r="Q45" s="18">
        <v>0</v>
      </c>
      <c r="R45" s="18">
        <v>35.187206000000003</v>
      </c>
      <c r="S45" s="18">
        <v>38.258392000000001</v>
      </c>
      <c r="T45" s="18">
        <v>0</v>
      </c>
      <c r="U45" s="18">
        <v>0</v>
      </c>
      <c r="V45" s="18">
        <v>0</v>
      </c>
      <c r="W45" s="81">
        <v>0</v>
      </c>
      <c r="X45" s="70">
        <f t="shared" si="4"/>
        <v>-0.9295359973245495</v>
      </c>
      <c r="Y45" s="62">
        <f t="shared" si="5"/>
        <v>-1</v>
      </c>
      <c r="Z45" s="62">
        <f t="shared" si="6"/>
        <v>-1</v>
      </c>
      <c r="AA45" s="62" t="str">
        <f t="shared" si="7"/>
        <v>-</v>
      </c>
      <c r="AB45" s="62">
        <f t="shared" si="8"/>
        <v>-1</v>
      </c>
      <c r="AC45" s="62">
        <f t="shared" si="9"/>
        <v>-1</v>
      </c>
      <c r="AD45" s="62" t="str">
        <f t="shared" si="10"/>
        <v>-</v>
      </c>
      <c r="AE45" s="62" t="str">
        <f t="shared" si="14"/>
        <v>-</v>
      </c>
      <c r="AF45" s="62" t="str">
        <f t="shared" si="15"/>
        <v>-</v>
      </c>
      <c r="AG45" s="62" t="str">
        <f t="shared" si="16"/>
        <v>-</v>
      </c>
    </row>
    <row r="46" spans="3:33" x14ac:dyDescent="0.3">
      <c r="C46" s="101" t="s">
        <v>204</v>
      </c>
      <c r="D46" s="74">
        <f t="shared" si="2"/>
        <v>4.8530519999999999</v>
      </c>
      <c r="E46" s="30">
        <v>0</v>
      </c>
      <c r="F46" s="30">
        <v>0</v>
      </c>
      <c r="G46" s="30">
        <v>2.28349</v>
      </c>
      <c r="H46" s="30">
        <v>0</v>
      </c>
      <c r="I46" s="30">
        <v>0</v>
      </c>
      <c r="J46" s="30">
        <v>0</v>
      </c>
      <c r="K46" s="30">
        <v>1.3974960000000001</v>
      </c>
      <c r="L46" s="30">
        <v>0.76438600000000001</v>
      </c>
      <c r="M46" s="79">
        <v>0.40767999999999999</v>
      </c>
      <c r="N46" s="74">
        <f t="shared" si="3"/>
        <v>13.001429999999999</v>
      </c>
      <c r="O46" s="18">
        <v>0.48362699999999997</v>
      </c>
      <c r="P46" s="18">
        <v>3.0748829999999998</v>
      </c>
      <c r="Q46" s="18">
        <v>0</v>
      </c>
      <c r="R46" s="18">
        <v>1.5239529999999999</v>
      </c>
      <c r="S46" s="18">
        <v>1.234051</v>
      </c>
      <c r="T46" s="18">
        <v>2.1286610000000001</v>
      </c>
      <c r="U46" s="18">
        <v>2.3170639999999998</v>
      </c>
      <c r="V46" s="18">
        <v>0</v>
      </c>
      <c r="W46" s="81">
        <v>2.2391909999999999</v>
      </c>
      <c r="X46" s="70">
        <f t="shared" si="4"/>
        <v>-0.62672936746188679</v>
      </c>
      <c r="Y46" s="62">
        <f t="shared" si="5"/>
        <v>-1</v>
      </c>
      <c r="Z46" s="62">
        <f t="shared" si="6"/>
        <v>-1</v>
      </c>
      <c r="AA46" s="62" t="str">
        <f t="shared" si="7"/>
        <v>-</v>
      </c>
      <c r="AB46" s="62">
        <f t="shared" si="8"/>
        <v>-1</v>
      </c>
      <c r="AC46" s="62">
        <f t="shared" si="9"/>
        <v>-1</v>
      </c>
      <c r="AD46" s="62">
        <f t="shared" si="10"/>
        <v>-1</v>
      </c>
      <c r="AE46" s="62">
        <f t="shared" si="14"/>
        <v>-0.39686776023450354</v>
      </c>
      <c r="AF46" s="62" t="str">
        <f t="shared" si="15"/>
        <v>-</v>
      </c>
      <c r="AG46" s="62">
        <f t="shared" si="16"/>
        <v>-0.81793424500187795</v>
      </c>
    </row>
    <row r="47" spans="3:33" x14ac:dyDescent="0.3">
      <c r="C47" s="101" t="s">
        <v>282</v>
      </c>
      <c r="D47" s="74">
        <f t="shared" si="2"/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30">
        <v>0</v>
      </c>
      <c r="M47" s="79"/>
      <c r="N47" s="74">
        <f t="shared" si="3"/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81">
        <v>0</v>
      </c>
      <c r="X47" s="70" t="str">
        <f t="shared" si="4"/>
        <v>-</v>
      </c>
      <c r="Y47" s="62" t="str">
        <f t="shared" si="5"/>
        <v>-</v>
      </c>
      <c r="Z47" s="62" t="str">
        <f t="shared" si="6"/>
        <v>-</v>
      </c>
      <c r="AA47" s="62" t="str">
        <f t="shared" si="7"/>
        <v>-</v>
      </c>
      <c r="AB47" s="62" t="str">
        <f t="shared" si="8"/>
        <v>-</v>
      </c>
      <c r="AC47" s="62" t="str">
        <f t="shared" si="9"/>
        <v>-</v>
      </c>
      <c r="AD47" s="62" t="str">
        <f t="shared" si="10"/>
        <v>-</v>
      </c>
      <c r="AE47" s="62" t="str">
        <f t="shared" si="14"/>
        <v>-</v>
      </c>
      <c r="AF47" s="62" t="str">
        <f t="shared" si="15"/>
        <v>-</v>
      </c>
      <c r="AG47" s="62" t="str">
        <f t="shared" si="16"/>
        <v>-</v>
      </c>
    </row>
    <row r="48" spans="3:33" x14ac:dyDescent="0.3">
      <c r="C48" s="101" t="s">
        <v>205</v>
      </c>
      <c r="D48" s="74">
        <f t="shared" si="2"/>
        <v>4.312195</v>
      </c>
      <c r="E48" s="30">
        <v>0</v>
      </c>
      <c r="F48" s="30">
        <v>4.312195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79"/>
      <c r="N48" s="74">
        <f t="shared" si="3"/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81">
        <v>0</v>
      </c>
      <c r="X48" s="70" t="str">
        <f t="shared" si="4"/>
        <v>-</v>
      </c>
      <c r="Y48" s="62" t="str">
        <f t="shared" si="5"/>
        <v>-</v>
      </c>
      <c r="Z48" s="62" t="str">
        <f t="shared" si="6"/>
        <v>-</v>
      </c>
      <c r="AA48" s="62" t="str">
        <f t="shared" si="7"/>
        <v>-</v>
      </c>
      <c r="AB48" s="62" t="str">
        <f t="shared" si="8"/>
        <v>-</v>
      </c>
      <c r="AC48" s="62" t="str">
        <f t="shared" si="9"/>
        <v>-</v>
      </c>
      <c r="AD48" s="62" t="str">
        <f t="shared" si="10"/>
        <v>-</v>
      </c>
      <c r="AE48" s="62" t="str">
        <f t="shared" si="14"/>
        <v>-</v>
      </c>
      <c r="AF48" s="62" t="str">
        <f t="shared" si="15"/>
        <v>-</v>
      </c>
      <c r="AG48" s="62" t="str">
        <f t="shared" si="16"/>
        <v>-</v>
      </c>
    </row>
    <row r="49" spans="3:33" x14ac:dyDescent="0.3">
      <c r="C49" s="101" t="s">
        <v>206</v>
      </c>
      <c r="D49" s="74">
        <f t="shared" si="2"/>
        <v>2.104797</v>
      </c>
      <c r="E49" s="30">
        <v>0</v>
      </c>
      <c r="F49" s="30">
        <v>0</v>
      </c>
      <c r="G49" s="30">
        <v>1.3636820000000001</v>
      </c>
      <c r="H49" s="30">
        <v>0.33315800000000001</v>
      </c>
      <c r="I49" s="30">
        <v>0</v>
      </c>
      <c r="J49" s="30">
        <v>0</v>
      </c>
      <c r="K49" s="30">
        <v>0.40795700000000001</v>
      </c>
      <c r="L49" s="30">
        <v>0</v>
      </c>
      <c r="M49" s="79"/>
      <c r="N49" s="74">
        <f t="shared" si="3"/>
        <v>2.4634830000000001</v>
      </c>
      <c r="O49" s="18">
        <v>0</v>
      </c>
      <c r="P49" s="18">
        <v>1.3539890000000001</v>
      </c>
      <c r="Q49" s="18">
        <v>0</v>
      </c>
      <c r="R49" s="18">
        <v>8.3685999999999997E-2</v>
      </c>
      <c r="S49" s="18">
        <v>1.0258080000000001</v>
      </c>
      <c r="T49" s="18">
        <v>0</v>
      </c>
      <c r="U49" s="18">
        <v>0</v>
      </c>
      <c r="V49" s="18">
        <v>0</v>
      </c>
      <c r="W49" s="81">
        <v>0</v>
      </c>
      <c r="X49" s="70">
        <f t="shared" si="4"/>
        <v>-0.14560116712800542</v>
      </c>
      <c r="Y49" s="62" t="str">
        <f t="shared" si="5"/>
        <v>-</v>
      </c>
      <c r="Z49" s="62">
        <f t="shared" si="6"/>
        <v>-1</v>
      </c>
      <c r="AA49" s="62" t="str">
        <f t="shared" si="7"/>
        <v>-</v>
      </c>
      <c r="AB49" s="62">
        <f t="shared" si="8"/>
        <v>2.9810482040006696</v>
      </c>
      <c r="AC49" s="62">
        <f t="shared" si="9"/>
        <v>-1</v>
      </c>
      <c r="AD49" s="62" t="str">
        <f t="shared" si="10"/>
        <v>-</v>
      </c>
      <c r="AE49" s="62" t="str">
        <f t="shared" si="14"/>
        <v>-</v>
      </c>
      <c r="AF49" s="62" t="str">
        <f t="shared" si="15"/>
        <v>-</v>
      </c>
      <c r="AG49" s="62" t="str">
        <f t="shared" si="16"/>
        <v>-</v>
      </c>
    </row>
    <row r="50" spans="3:33" x14ac:dyDescent="0.3">
      <c r="C50" s="101" t="s">
        <v>283</v>
      </c>
      <c r="D50" s="74">
        <f t="shared" si="2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30">
        <v>0</v>
      </c>
      <c r="M50" s="79"/>
      <c r="N50" s="74">
        <f t="shared" si="3"/>
        <v>0.16212199999999999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0.16212199999999999</v>
      </c>
      <c r="V50" s="18">
        <v>0</v>
      </c>
      <c r="W50" s="81">
        <v>0</v>
      </c>
      <c r="X50" s="70">
        <f t="shared" si="4"/>
        <v>-1</v>
      </c>
      <c r="Y50" s="62" t="str">
        <f t="shared" si="5"/>
        <v>-</v>
      </c>
      <c r="Z50" s="62" t="str">
        <f t="shared" si="6"/>
        <v>-</v>
      </c>
      <c r="AA50" s="62" t="str">
        <f t="shared" si="7"/>
        <v>-</v>
      </c>
      <c r="AB50" s="62" t="str">
        <f t="shared" si="8"/>
        <v>-</v>
      </c>
      <c r="AC50" s="62" t="str">
        <f t="shared" si="9"/>
        <v>-</v>
      </c>
      <c r="AD50" s="62" t="str">
        <f t="shared" si="10"/>
        <v>-</v>
      </c>
      <c r="AE50" s="62">
        <f t="shared" si="14"/>
        <v>-1</v>
      </c>
      <c r="AF50" s="62" t="str">
        <f t="shared" si="15"/>
        <v>-</v>
      </c>
      <c r="AG50" s="62" t="str">
        <f t="shared" si="16"/>
        <v>-</v>
      </c>
    </row>
    <row r="51" spans="3:33" x14ac:dyDescent="0.3">
      <c r="C51" s="101" t="s">
        <v>275</v>
      </c>
      <c r="D51" s="74">
        <f t="shared" si="2"/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30">
        <v>0</v>
      </c>
      <c r="M51" s="79"/>
      <c r="N51" s="74">
        <f t="shared" si="3"/>
        <v>50.827757999999996</v>
      </c>
      <c r="O51" s="18">
        <v>50.767969999999998</v>
      </c>
      <c r="P51" s="18">
        <v>0</v>
      </c>
      <c r="Q51" s="18">
        <v>0</v>
      </c>
      <c r="R51" s="18">
        <v>0</v>
      </c>
      <c r="S51" s="18">
        <v>0</v>
      </c>
      <c r="T51" s="18">
        <v>5.9788000000000001E-2</v>
      </c>
      <c r="U51" s="18">
        <v>0</v>
      </c>
      <c r="V51" s="18">
        <v>0</v>
      </c>
      <c r="W51" s="81">
        <v>0</v>
      </c>
      <c r="X51" s="70">
        <f t="shared" si="4"/>
        <v>-1</v>
      </c>
      <c r="Y51" s="62">
        <f t="shared" si="5"/>
        <v>-1</v>
      </c>
      <c r="Z51" s="62" t="str">
        <f t="shared" si="6"/>
        <v>-</v>
      </c>
      <c r="AA51" s="62" t="str">
        <f t="shared" si="7"/>
        <v>-</v>
      </c>
      <c r="AB51" s="62" t="str">
        <f t="shared" si="8"/>
        <v>-</v>
      </c>
      <c r="AC51" s="62" t="str">
        <f t="shared" si="9"/>
        <v>-</v>
      </c>
      <c r="AD51" s="62">
        <f t="shared" si="10"/>
        <v>-1</v>
      </c>
      <c r="AE51" s="62" t="str">
        <f t="shared" si="14"/>
        <v>-</v>
      </c>
      <c r="AF51" s="62" t="str">
        <f t="shared" si="15"/>
        <v>-</v>
      </c>
      <c r="AG51" s="62" t="str">
        <f t="shared" si="16"/>
        <v>-</v>
      </c>
    </row>
    <row r="52" spans="3:33" x14ac:dyDescent="0.3">
      <c r="C52" s="101" t="s">
        <v>207</v>
      </c>
      <c r="D52" s="74">
        <f t="shared" si="2"/>
        <v>997.08826500000009</v>
      </c>
      <c r="E52" s="30">
        <v>148.119765</v>
      </c>
      <c r="F52" s="30">
        <v>138.23916299999999</v>
      </c>
      <c r="G52" s="30">
        <v>133.66629900000001</v>
      </c>
      <c r="H52" s="30">
        <v>30.856104999999999</v>
      </c>
      <c r="I52" s="30">
        <v>61.060600000000001</v>
      </c>
      <c r="J52" s="30">
        <v>87.164400000000001</v>
      </c>
      <c r="K52" s="30">
        <v>173.38165000000001</v>
      </c>
      <c r="L52" s="30">
        <v>105.407636</v>
      </c>
      <c r="M52" s="79">
        <v>119.19264699999999</v>
      </c>
      <c r="N52" s="74">
        <f t="shared" si="3"/>
        <v>1209.4784789999999</v>
      </c>
      <c r="O52" s="18">
        <v>145.74010000000001</v>
      </c>
      <c r="P52" s="18">
        <v>121.74464500000001</v>
      </c>
      <c r="Q52" s="18">
        <v>76.453757999999993</v>
      </c>
      <c r="R52" s="18">
        <v>133.460463</v>
      </c>
      <c r="S52" s="18">
        <v>133.53133099999999</v>
      </c>
      <c r="T52" s="18">
        <v>146.72148300000001</v>
      </c>
      <c r="U52" s="18">
        <v>158.07831899999999</v>
      </c>
      <c r="V52" s="18">
        <v>168.16700299999999</v>
      </c>
      <c r="W52" s="81">
        <v>125.581377</v>
      </c>
      <c r="X52" s="70">
        <f t="shared" si="4"/>
        <v>-0.17560478974012383</v>
      </c>
      <c r="Y52" s="62">
        <f t="shared" si="5"/>
        <v>1.6328141671372531E-2</v>
      </c>
      <c r="Z52" s="62">
        <f t="shared" si="6"/>
        <v>0.13548454636341489</v>
      </c>
      <c r="AA52" s="62">
        <f t="shared" si="7"/>
        <v>0.7483286956280164</v>
      </c>
      <c r="AB52" s="62">
        <f t="shared" si="8"/>
        <v>-0.76879965567030895</v>
      </c>
      <c r="AC52" s="62">
        <f t="shared" si="9"/>
        <v>-0.54272454604679998</v>
      </c>
      <c r="AD52" s="62">
        <f t="shared" si="10"/>
        <v>-0.40591930903533735</v>
      </c>
      <c r="AE52" s="62">
        <f t="shared" si="14"/>
        <v>9.6808538304357983E-2</v>
      </c>
      <c r="AF52" s="62">
        <f t="shared" si="15"/>
        <v>-0.37319667878008145</v>
      </c>
      <c r="AG52" s="62">
        <f t="shared" si="16"/>
        <v>-5.0873227803514331E-2</v>
      </c>
    </row>
    <row r="53" spans="3:33" x14ac:dyDescent="0.3">
      <c r="C53" s="112" t="s">
        <v>333</v>
      </c>
      <c r="D53" s="74">
        <f t="shared" si="2"/>
        <v>162.88306800000001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17.276399999999999</v>
      </c>
      <c r="M53" s="79">
        <v>145.60666800000001</v>
      </c>
      <c r="N53" s="74">
        <f t="shared" si="3"/>
        <v>0</v>
      </c>
      <c r="O53" s="18"/>
      <c r="P53" s="18"/>
      <c r="Q53" s="18"/>
      <c r="R53" s="18"/>
      <c r="S53" s="18"/>
      <c r="T53" s="18"/>
      <c r="U53" s="18"/>
      <c r="V53" s="18"/>
      <c r="W53" s="81"/>
      <c r="X53" s="70"/>
      <c r="Y53" s="62"/>
      <c r="Z53" s="62"/>
      <c r="AA53" s="62"/>
      <c r="AB53" s="62"/>
      <c r="AC53" s="62"/>
      <c r="AD53" s="62"/>
      <c r="AE53" s="62"/>
      <c r="AF53" s="62" t="str">
        <f t="shared" si="15"/>
        <v>-</v>
      </c>
      <c r="AG53" s="62" t="str">
        <f t="shared" si="16"/>
        <v>-</v>
      </c>
    </row>
    <row r="54" spans="3:33" x14ac:dyDescent="0.3">
      <c r="C54" s="101" t="s">
        <v>208</v>
      </c>
      <c r="D54" s="74">
        <f t="shared" si="2"/>
        <v>151.02744799999999</v>
      </c>
      <c r="E54" s="30">
        <v>15.776281000000001</v>
      </c>
      <c r="F54" s="30">
        <v>16.684166000000001</v>
      </c>
      <c r="G54" s="30">
        <v>17.812291999999999</v>
      </c>
      <c r="H54" s="30">
        <v>11.980152</v>
      </c>
      <c r="I54" s="30">
        <v>9.5523500000000006</v>
      </c>
      <c r="J54" s="30">
        <v>31.169658999999999</v>
      </c>
      <c r="K54" s="30">
        <v>13.474667</v>
      </c>
      <c r="L54" s="30">
        <v>15.023375</v>
      </c>
      <c r="M54" s="79">
        <v>19.554506</v>
      </c>
      <c r="N54" s="74">
        <f t="shared" si="3"/>
        <v>185.036406</v>
      </c>
      <c r="O54" s="18">
        <v>0.71341500000000002</v>
      </c>
      <c r="P54" s="18">
        <v>21.593561999999999</v>
      </c>
      <c r="Q54" s="18">
        <v>15.085448</v>
      </c>
      <c r="R54" s="18">
        <v>14.211798</v>
      </c>
      <c r="S54" s="18">
        <v>33.831293000000002</v>
      </c>
      <c r="T54" s="18">
        <v>14.063361</v>
      </c>
      <c r="U54" s="18">
        <v>23.185101</v>
      </c>
      <c r="V54" s="18">
        <v>23.917549999999999</v>
      </c>
      <c r="W54" s="81">
        <v>38.434877999999998</v>
      </c>
      <c r="X54" s="70">
        <f t="shared" ref="X54:X85" si="17">IF(ISERROR(D54/N54-1),"-",(D54/N54-1))</f>
        <v>-0.18379603633243935</v>
      </c>
      <c r="Y54" s="62">
        <f t="shared" ref="Y54:Y85" si="18">IF(ISERROR(E54/O54-1),"-",(E54/O54-1))</f>
        <v>21.113750061324755</v>
      </c>
      <c r="Z54" s="62">
        <f t="shared" ref="Z54:Z85" si="19">IF(ISERROR(F54/P54-1),"-",(F54/P54-1))</f>
        <v>-0.2273546161582789</v>
      </c>
      <c r="AA54" s="62">
        <f t="shared" ref="AA54:AA85" si="20">IF(ISERROR(G54/Q54-1),"-",(G54/Q54-1))</f>
        <v>0.18075989523148395</v>
      </c>
      <c r="AB54" s="62">
        <f t="shared" ref="AB54:AB85" si="21">IF(ISERROR(H54/R54-1),"-",(H54/R54-1))</f>
        <v>-0.15702770332086058</v>
      </c>
      <c r="AC54" s="62">
        <f t="shared" ref="AC54:AC85" si="22">IF(ISERROR(I54/S54-1),"-",(I54/S54-1))</f>
        <v>-0.71764750463424498</v>
      </c>
      <c r="AD54" s="62">
        <f t="shared" ref="AD54:AD85" si="23">IF(ISERROR(J54/T54-1),"-",(J54/T54-1))</f>
        <v>1.2163733832900969</v>
      </c>
      <c r="AE54" s="62">
        <f t="shared" ref="AE54:AE85" si="24">IF(ISERROR(K54/U54-1),"-",(K54/U54-1))</f>
        <v>-0.41882215652198362</v>
      </c>
      <c r="AF54" s="62">
        <f t="shared" si="15"/>
        <v>-0.37186814703010962</v>
      </c>
      <c r="AG54" s="62">
        <f t="shared" si="16"/>
        <v>-0.4912301790056417</v>
      </c>
    </row>
    <row r="55" spans="3:33" x14ac:dyDescent="0.3">
      <c r="C55" s="101" t="s">
        <v>209</v>
      </c>
      <c r="D55" s="74">
        <f t="shared" si="2"/>
        <v>26.990752999999998</v>
      </c>
      <c r="E55" s="30">
        <v>0</v>
      </c>
      <c r="F55" s="30">
        <v>1.771066</v>
      </c>
      <c r="G55" s="30">
        <v>0</v>
      </c>
      <c r="H55" s="30">
        <v>12.386628</v>
      </c>
      <c r="I55" s="30">
        <v>1.7402260000000001</v>
      </c>
      <c r="J55" s="30">
        <v>6.936172</v>
      </c>
      <c r="K55" s="30">
        <v>0.70285600000000004</v>
      </c>
      <c r="L55" s="30">
        <v>3.453805</v>
      </c>
      <c r="M55" s="79"/>
      <c r="N55" s="74">
        <f t="shared" si="3"/>
        <v>42.182901000000001</v>
      </c>
      <c r="O55" s="18">
        <v>4.0611230000000003</v>
      </c>
      <c r="P55" s="18">
        <v>1.615413</v>
      </c>
      <c r="Q55" s="18">
        <v>11.918545999999999</v>
      </c>
      <c r="R55" s="18">
        <v>3.3940049999999999</v>
      </c>
      <c r="S55" s="18">
        <v>3.502748</v>
      </c>
      <c r="T55" s="18">
        <v>3.2975850000000002</v>
      </c>
      <c r="U55" s="18">
        <v>7.4160440000000003</v>
      </c>
      <c r="V55" s="18">
        <v>3.4656509999999998</v>
      </c>
      <c r="W55" s="81">
        <v>3.5117859999999999</v>
      </c>
      <c r="X55" s="70">
        <f t="shared" si="17"/>
        <v>-0.360149435905321</v>
      </c>
      <c r="Y55" s="62">
        <f t="shared" si="18"/>
        <v>-1</v>
      </c>
      <c r="Z55" s="62">
        <f t="shared" si="19"/>
        <v>9.6354925953920256E-2</v>
      </c>
      <c r="AA55" s="62">
        <f t="shared" si="20"/>
        <v>-1</v>
      </c>
      <c r="AB55" s="62">
        <f t="shared" si="21"/>
        <v>2.6495609169697749</v>
      </c>
      <c r="AC55" s="62">
        <f t="shared" si="22"/>
        <v>-0.50318264402691826</v>
      </c>
      <c r="AD55" s="62">
        <f t="shared" si="23"/>
        <v>1.1034096164314184</v>
      </c>
      <c r="AE55" s="62">
        <f t="shared" si="24"/>
        <v>-0.90522494203108828</v>
      </c>
      <c r="AF55" s="62">
        <f t="shared" si="15"/>
        <v>-3.4181168271126827E-3</v>
      </c>
      <c r="AG55" s="62">
        <f t="shared" si="16"/>
        <v>-1</v>
      </c>
    </row>
    <row r="56" spans="3:33" x14ac:dyDescent="0.3">
      <c r="C56" s="101" t="s">
        <v>210</v>
      </c>
      <c r="D56" s="74">
        <f t="shared" si="2"/>
        <v>154.732575</v>
      </c>
      <c r="E56" s="30">
        <v>0</v>
      </c>
      <c r="F56" s="30">
        <v>0</v>
      </c>
      <c r="G56" s="30">
        <v>47.018096999999997</v>
      </c>
      <c r="H56" s="30">
        <v>0</v>
      </c>
      <c r="I56" s="30">
        <v>44.116703000000001</v>
      </c>
      <c r="J56" s="30">
        <v>47.066293999999999</v>
      </c>
      <c r="K56" s="30">
        <v>0</v>
      </c>
      <c r="L56" s="30">
        <v>0</v>
      </c>
      <c r="M56" s="79">
        <v>16.531480999999999</v>
      </c>
      <c r="N56" s="74">
        <f t="shared" si="3"/>
        <v>66.791891000000007</v>
      </c>
      <c r="O56" s="18">
        <v>0</v>
      </c>
      <c r="P56" s="18">
        <v>0</v>
      </c>
      <c r="Q56" s="18">
        <v>59.553311000000001</v>
      </c>
      <c r="R56" s="18">
        <v>0</v>
      </c>
      <c r="S56" s="18">
        <v>7.2385799999999998</v>
      </c>
      <c r="T56" s="18">
        <v>0</v>
      </c>
      <c r="U56" s="18">
        <v>0</v>
      </c>
      <c r="V56" s="18">
        <v>0</v>
      </c>
      <c r="W56" s="81">
        <v>0</v>
      </c>
      <c r="X56" s="70">
        <f t="shared" si="17"/>
        <v>1.3166371348881256</v>
      </c>
      <c r="Y56" s="62" t="str">
        <f t="shared" si="18"/>
        <v>-</v>
      </c>
      <c r="Z56" s="62" t="str">
        <f t="shared" si="19"/>
        <v>-</v>
      </c>
      <c r="AA56" s="62">
        <f t="shared" si="20"/>
        <v>-0.21048727248767085</v>
      </c>
      <c r="AB56" s="62" t="str">
        <f t="shared" si="21"/>
        <v>-</v>
      </c>
      <c r="AC56" s="62">
        <f t="shared" si="22"/>
        <v>5.0946626272003632</v>
      </c>
      <c r="AD56" s="62" t="str">
        <f t="shared" si="23"/>
        <v>-</v>
      </c>
      <c r="AE56" s="62" t="str">
        <f t="shared" si="24"/>
        <v>-</v>
      </c>
      <c r="AF56" s="62" t="str">
        <f t="shared" si="15"/>
        <v>-</v>
      </c>
      <c r="AG56" s="62" t="str">
        <f t="shared" si="16"/>
        <v>-</v>
      </c>
    </row>
    <row r="57" spans="3:33" x14ac:dyDescent="0.3">
      <c r="C57" s="101" t="s">
        <v>276</v>
      </c>
      <c r="D57" s="74">
        <f t="shared" si="2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30">
        <v>0</v>
      </c>
      <c r="M57" s="79"/>
      <c r="N57" s="74">
        <f t="shared" si="3"/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81">
        <v>0</v>
      </c>
      <c r="X57" s="70" t="str">
        <f t="shared" si="17"/>
        <v>-</v>
      </c>
      <c r="Y57" s="62" t="str">
        <f t="shared" si="18"/>
        <v>-</v>
      </c>
      <c r="Z57" s="62" t="str">
        <f t="shared" si="19"/>
        <v>-</v>
      </c>
      <c r="AA57" s="62" t="str">
        <f t="shared" si="20"/>
        <v>-</v>
      </c>
      <c r="AB57" s="62" t="str">
        <f t="shared" si="21"/>
        <v>-</v>
      </c>
      <c r="AC57" s="62" t="str">
        <f t="shared" si="22"/>
        <v>-</v>
      </c>
      <c r="AD57" s="62" t="str">
        <f t="shared" si="23"/>
        <v>-</v>
      </c>
      <c r="AE57" s="62" t="str">
        <f t="shared" si="24"/>
        <v>-</v>
      </c>
      <c r="AF57" s="62" t="str">
        <f t="shared" si="15"/>
        <v>-</v>
      </c>
      <c r="AG57" s="62" t="str">
        <f t="shared" si="16"/>
        <v>-</v>
      </c>
    </row>
    <row r="58" spans="3:33" x14ac:dyDescent="0.3">
      <c r="C58" s="101" t="s">
        <v>211</v>
      </c>
      <c r="D58" s="74">
        <f t="shared" si="2"/>
        <v>0.51524499999999995</v>
      </c>
      <c r="E58" s="30">
        <v>0</v>
      </c>
      <c r="F58" s="30">
        <v>0</v>
      </c>
      <c r="G58" s="30">
        <v>0</v>
      </c>
      <c r="H58" s="30">
        <v>0.51524499999999995</v>
      </c>
      <c r="I58" s="30">
        <v>0</v>
      </c>
      <c r="J58" s="30">
        <v>0</v>
      </c>
      <c r="K58" s="30">
        <v>0</v>
      </c>
      <c r="L58" s="30">
        <v>0</v>
      </c>
      <c r="M58" s="79"/>
      <c r="N58" s="74">
        <f t="shared" si="3"/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81">
        <v>0</v>
      </c>
      <c r="X58" s="70" t="str">
        <f t="shared" si="17"/>
        <v>-</v>
      </c>
      <c r="Y58" s="62" t="str">
        <f t="shared" si="18"/>
        <v>-</v>
      </c>
      <c r="Z58" s="62" t="str">
        <f t="shared" si="19"/>
        <v>-</v>
      </c>
      <c r="AA58" s="62" t="str">
        <f t="shared" si="20"/>
        <v>-</v>
      </c>
      <c r="AB58" s="62" t="str">
        <f t="shared" si="21"/>
        <v>-</v>
      </c>
      <c r="AC58" s="62" t="str">
        <f t="shared" si="22"/>
        <v>-</v>
      </c>
      <c r="AD58" s="62" t="str">
        <f t="shared" si="23"/>
        <v>-</v>
      </c>
      <c r="AE58" s="62" t="str">
        <f t="shared" si="24"/>
        <v>-</v>
      </c>
      <c r="AF58" s="62" t="str">
        <f t="shared" si="15"/>
        <v>-</v>
      </c>
      <c r="AG58" s="62" t="str">
        <f t="shared" si="16"/>
        <v>-</v>
      </c>
    </row>
    <row r="59" spans="3:33" x14ac:dyDescent="0.3">
      <c r="C59" s="101" t="s">
        <v>212</v>
      </c>
      <c r="D59" s="74">
        <f t="shared" si="2"/>
        <v>1008.7965830000001</v>
      </c>
      <c r="E59" s="30">
        <v>68.473703</v>
      </c>
      <c r="F59" s="30">
        <v>93.238962000000001</v>
      </c>
      <c r="G59" s="30">
        <v>221.67027400000001</v>
      </c>
      <c r="H59" s="30">
        <v>292.61311000000001</v>
      </c>
      <c r="I59" s="30">
        <v>126.323052</v>
      </c>
      <c r="J59" s="30">
        <v>62.808860000000003</v>
      </c>
      <c r="K59" s="30">
        <v>43.266066000000002</v>
      </c>
      <c r="L59" s="30">
        <v>37.068683999999998</v>
      </c>
      <c r="M59" s="79">
        <v>63.333872</v>
      </c>
      <c r="N59" s="74">
        <f t="shared" si="3"/>
        <v>1870.0216520000001</v>
      </c>
      <c r="O59" s="18">
        <v>509.436553</v>
      </c>
      <c r="P59" s="18">
        <v>411.830714</v>
      </c>
      <c r="Q59" s="18">
        <v>135.858002</v>
      </c>
      <c r="R59" s="18">
        <v>160.78831199999999</v>
      </c>
      <c r="S59" s="18">
        <v>244.05854500000001</v>
      </c>
      <c r="T59" s="18">
        <v>123.867639</v>
      </c>
      <c r="U59" s="18">
        <v>101.03385400000001</v>
      </c>
      <c r="V59" s="18">
        <v>102.44472500000001</v>
      </c>
      <c r="W59" s="81">
        <v>80.703308000000007</v>
      </c>
      <c r="X59" s="70">
        <f t="shared" si="17"/>
        <v>-0.46054283279496488</v>
      </c>
      <c r="Y59" s="62">
        <f t="shared" si="18"/>
        <v>-0.86558934062197146</v>
      </c>
      <c r="Z59" s="62">
        <f t="shared" si="19"/>
        <v>-0.7735988141962622</v>
      </c>
      <c r="AA59" s="62">
        <f t="shared" si="20"/>
        <v>0.63163207714478253</v>
      </c>
      <c r="AB59" s="62">
        <f t="shared" si="21"/>
        <v>0.8198655509238757</v>
      </c>
      <c r="AC59" s="62">
        <f t="shared" si="22"/>
        <v>-0.48240676432779683</v>
      </c>
      <c r="AD59" s="62">
        <f t="shared" si="23"/>
        <v>-0.49293568112652886</v>
      </c>
      <c r="AE59" s="62">
        <f t="shared" si="24"/>
        <v>-0.57176664764268026</v>
      </c>
      <c r="AF59" s="62">
        <f t="shared" si="15"/>
        <v>-0.63815917315410831</v>
      </c>
      <c r="AG59" s="62">
        <f t="shared" si="16"/>
        <v>-0.21522582444823701</v>
      </c>
    </row>
    <row r="60" spans="3:33" x14ac:dyDescent="0.3">
      <c r="C60" s="101" t="s">
        <v>213</v>
      </c>
      <c r="D60" s="74">
        <f t="shared" si="2"/>
        <v>16.376262999999998</v>
      </c>
      <c r="E60" s="30">
        <v>0.132186</v>
      </c>
      <c r="F60" s="30">
        <v>0.27849800000000002</v>
      </c>
      <c r="G60" s="30">
        <v>1.145805</v>
      </c>
      <c r="H60" s="30">
        <v>2.4396879999999999</v>
      </c>
      <c r="I60" s="30">
        <v>0</v>
      </c>
      <c r="J60" s="30">
        <v>3.2179859999999998</v>
      </c>
      <c r="K60" s="30">
        <v>0.29601499999999997</v>
      </c>
      <c r="L60" s="30">
        <v>2.4067069999999999</v>
      </c>
      <c r="M60" s="79">
        <v>6.4593780000000001</v>
      </c>
      <c r="N60" s="74">
        <f t="shared" si="3"/>
        <v>233.18901099999999</v>
      </c>
      <c r="O60" s="18">
        <v>224.61164500000001</v>
      </c>
      <c r="P60" s="18">
        <v>0</v>
      </c>
      <c r="Q60" s="18">
        <v>0.57788799999999996</v>
      </c>
      <c r="R60" s="18">
        <v>1.672609</v>
      </c>
      <c r="S60" s="18">
        <v>3.3586900000000002</v>
      </c>
      <c r="T60" s="18">
        <v>0</v>
      </c>
      <c r="U60" s="18">
        <v>0.71597</v>
      </c>
      <c r="V60" s="18">
        <v>2.1033050000000002</v>
      </c>
      <c r="W60" s="81">
        <v>0.14890400000000001</v>
      </c>
      <c r="X60" s="70">
        <f t="shared" si="17"/>
        <v>-0.92977257834847116</v>
      </c>
      <c r="Y60" s="62">
        <f t="shared" si="18"/>
        <v>-0.99941149088685943</v>
      </c>
      <c r="Z60" s="62" t="str">
        <f t="shared" si="19"/>
        <v>-</v>
      </c>
      <c r="AA60" s="62">
        <f t="shared" si="20"/>
        <v>0.98274579157206943</v>
      </c>
      <c r="AB60" s="62">
        <f t="shared" si="21"/>
        <v>0.45861226383452425</v>
      </c>
      <c r="AC60" s="62">
        <f t="shared" si="22"/>
        <v>-1</v>
      </c>
      <c r="AD60" s="62" t="str">
        <f t="shared" si="23"/>
        <v>-</v>
      </c>
      <c r="AE60" s="62">
        <f t="shared" si="24"/>
        <v>-0.58655390588991163</v>
      </c>
      <c r="AF60" s="62">
        <f t="shared" si="15"/>
        <v>0.14425012064346343</v>
      </c>
      <c r="AG60" s="62">
        <f t="shared" si="16"/>
        <v>42.379479396120992</v>
      </c>
    </row>
    <row r="61" spans="3:33" x14ac:dyDescent="0.3">
      <c r="C61" s="101" t="s">
        <v>277</v>
      </c>
      <c r="D61" s="74">
        <f t="shared" si="2"/>
        <v>3.4174000000000003E-2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30">
        <v>3.4174000000000003E-2</v>
      </c>
      <c r="M61" s="79"/>
      <c r="N61" s="74">
        <f t="shared" si="3"/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81">
        <v>0</v>
      </c>
      <c r="X61" s="70" t="str">
        <f t="shared" si="17"/>
        <v>-</v>
      </c>
      <c r="Y61" s="62" t="str">
        <f t="shared" si="18"/>
        <v>-</v>
      </c>
      <c r="Z61" s="62" t="str">
        <f t="shared" si="19"/>
        <v>-</v>
      </c>
      <c r="AA61" s="62" t="str">
        <f t="shared" si="20"/>
        <v>-</v>
      </c>
      <c r="AB61" s="62" t="str">
        <f t="shared" si="21"/>
        <v>-</v>
      </c>
      <c r="AC61" s="62" t="str">
        <f t="shared" si="22"/>
        <v>-</v>
      </c>
      <c r="AD61" s="62" t="str">
        <f t="shared" si="23"/>
        <v>-</v>
      </c>
      <c r="AE61" s="62" t="str">
        <f t="shared" si="24"/>
        <v>-</v>
      </c>
      <c r="AF61" s="62" t="str">
        <f t="shared" si="15"/>
        <v>-</v>
      </c>
      <c r="AG61" s="62" t="str">
        <f t="shared" si="16"/>
        <v>-</v>
      </c>
    </row>
    <row r="62" spans="3:33" x14ac:dyDescent="0.3">
      <c r="C62" s="101" t="s">
        <v>214</v>
      </c>
      <c r="D62" s="74">
        <f t="shared" si="2"/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30">
        <v>0</v>
      </c>
      <c r="M62" s="79"/>
      <c r="N62" s="74">
        <f t="shared" si="3"/>
        <v>0.29500500000000002</v>
      </c>
      <c r="O62" s="18">
        <v>0</v>
      </c>
      <c r="P62" s="18">
        <v>0</v>
      </c>
      <c r="Q62" s="18">
        <v>0</v>
      </c>
      <c r="R62" s="18">
        <v>0</v>
      </c>
      <c r="S62" s="18">
        <v>0.29500500000000002</v>
      </c>
      <c r="T62" s="18">
        <v>0</v>
      </c>
      <c r="U62" s="18">
        <v>0</v>
      </c>
      <c r="V62" s="18">
        <v>0</v>
      </c>
      <c r="W62" s="81">
        <v>0</v>
      </c>
      <c r="X62" s="70">
        <f t="shared" si="17"/>
        <v>-1</v>
      </c>
      <c r="Y62" s="62" t="str">
        <f t="shared" si="18"/>
        <v>-</v>
      </c>
      <c r="Z62" s="62" t="str">
        <f t="shared" si="19"/>
        <v>-</v>
      </c>
      <c r="AA62" s="62" t="str">
        <f t="shared" si="20"/>
        <v>-</v>
      </c>
      <c r="AB62" s="62" t="str">
        <f t="shared" si="21"/>
        <v>-</v>
      </c>
      <c r="AC62" s="62">
        <f t="shared" si="22"/>
        <v>-1</v>
      </c>
      <c r="AD62" s="62" t="str">
        <f t="shared" si="23"/>
        <v>-</v>
      </c>
      <c r="AE62" s="62" t="str">
        <f t="shared" si="24"/>
        <v>-</v>
      </c>
      <c r="AF62" s="62" t="str">
        <f t="shared" si="15"/>
        <v>-</v>
      </c>
      <c r="AG62" s="62" t="str">
        <f t="shared" si="16"/>
        <v>-</v>
      </c>
    </row>
    <row r="63" spans="3:33" x14ac:dyDescent="0.3">
      <c r="C63" s="101" t="s">
        <v>215</v>
      </c>
      <c r="D63" s="74">
        <f t="shared" si="2"/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30">
        <v>0</v>
      </c>
      <c r="M63" s="79"/>
      <c r="N63" s="74">
        <f t="shared" si="3"/>
        <v>4.564146</v>
      </c>
      <c r="O63" s="18">
        <v>0</v>
      </c>
      <c r="P63" s="18">
        <v>0</v>
      </c>
      <c r="Q63" s="18">
        <v>0</v>
      </c>
      <c r="R63" s="18">
        <v>1.9813179999999999</v>
      </c>
      <c r="S63" s="18">
        <v>0</v>
      </c>
      <c r="T63" s="18">
        <v>0</v>
      </c>
      <c r="U63" s="18">
        <v>0</v>
      </c>
      <c r="V63" s="18">
        <v>2.5828280000000001</v>
      </c>
      <c r="W63" s="81">
        <v>0</v>
      </c>
      <c r="X63" s="70">
        <f t="shared" si="17"/>
        <v>-1</v>
      </c>
      <c r="Y63" s="62" t="str">
        <f t="shared" si="18"/>
        <v>-</v>
      </c>
      <c r="Z63" s="62" t="str">
        <f t="shared" si="19"/>
        <v>-</v>
      </c>
      <c r="AA63" s="62" t="str">
        <f t="shared" si="20"/>
        <v>-</v>
      </c>
      <c r="AB63" s="62">
        <f t="shared" si="21"/>
        <v>-1</v>
      </c>
      <c r="AC63" s="62" t="str">
        <f t="shared" si="22"/>
        <v>-</v>
      </c>
      <c r="AD63" s="62" t="str">
        <f t="shared" si="23"/>
        <v>-</v>
      </c>
      <c r="AE63" s="62" t="str">
        <f t="shared" si="24"/>
        <v>-</v>
      </c>
      <c r="AF63" s="62">
        <f t="shared" si="15"/>
        <v>-1</v>
      </c>
      <c r="AG63" s="62" t="str">
        <f t="shared" si="16"/>
        <v>-</v>
      </c>
    </row>
    <row r="64" spans="3:33" x14ac:dyDescent="0.3">
      <c r="C64" s="101" t="s">
        <v>216</v>
      </c>
      <c r="D64" s="74">
        <f t="shared" si="2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30">
        <v>0</v>
      </c>
      <c r="M64" s="79"/>
      <c r="N64" s="74">
        <f t="shared" si="3"/>
        <v>1.7653799999999999</v>
      </c>
      <c r="O64" s="18">
        <v>3.8323000000000003E-2</v>
      </c>
      <c r="P64" s="18">
        <v>0.888548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0.83850899999999995</v>
      </c>
      <c r="W64" s="81">
        <v>0</v>
      </c>
      <c r="X64" s="70">
        <f t="shared" si="17"/>
        <v>-1</v>
      </c>
      <c r="Y64" s="62">
        <f t="shared" si="18"/>
        <v>-1</v>
      </c>
      <c r="Z64" s="62">
        <f t="shared" si="19"/>
        <v>-1</v>
      </c>
      <c r="AA64" s="62" t="str">
        <f t="shared" si="20"/>
        <v>-</v>
      </c>
      <c r="AB64" s="62" t="str">
        <f t="shared" si="21"/>
        <v>-</v>
      </c>
      <c r="AC64" s="62" t="str">
        <f t="shared" si="22"/>
        <v>-</v>
      </c>
      <c r="AD64" s="62" t="str">
        <f t="shared" si="23"/>
        <v>-</v>
      </c>
      <c r="AE64" s="62" t="str">
        <f t="shared" si="24"/>
        <v>-</v>
      </c>
      <c r="AF64" s="62">
        <f t="shared" si="15"/>
        <v>-1</v>
      </c>
      <c r="AG64" s="62" t="str">
        <f t="shared" si="16"/>
        <v>-</v>
      </c>
    </row>
    <row r="65" spans="3:33" x14ac:dyDescent="0.3">
      <c r="C65" s="101" t="s">
        <v>217</v>
      </c>
      <c r="D65" s="74">
        <f t="shared" si="2"/>
        <v>10.176809</v>
      </c>
      <c r="E65" s="30">
        <v>3.2020949999999999</v>
      </c>
      <c r="F65" s="30">
        <v>5.2678029999999998</v>
      </c>
      <c r="G65" s="30">
        <v>4.3555000000000003E-2</v>
      </c>
      <c r="H65" s="30">
        <v>0.45169199999999998</v>
      </c>
      <c r="I65" s="30">
        <v>0</v>
      </c>
      <c r="J65" s="30">
        <v>0</v>
      </c>
      <c r="K65" s="30">
        <v>0.186199</v>
      </c>
      <c r="L65" s="30">
        <v>1.0254650000000001</v>
      </c>
      <c r="M65" s="79"/>
      <c r="N65" s="74">
        <f t="shared" si="3"/>
        <v>24.073319999999999</v>
      </c>
      <c r="O65" s="18">
        <v>3.3085689999999999</v>
      </c>
      <c r="P65" s="18">
        <v>0</v>
      </c>
      <c r="Q65" s="18">
        <v>1.675421</v>
      </c>
      <c r="R65" s="18">
        <v>3.6832609999999999</v>
      </c>
      <c r="S65" s="18">
        <v>5.5492860000000004</v>
      </c>
      <c r="T65" s="18">
        <v>0.66159000000000001</v>
      </c>
      <c r="U65" s="18">
        <v>3.8756029999999999</v>
      </c>
      <c r="V65" s="18">
        <v>5.2744920000000004</v>
      </c>
      <c r="W65" s="81">
        <v>4.5097999999999999E-2</v>
      </c>
      <c r="X65" s="70">
        <f t="shared" si="17"/>
        <v>-0.57725776918181615</v>
      </c>
      <c r="Y65" s="62">
        <f t="shared" si="18"/>
        <v>-3.2181284416314071E-2</v>
      </c>
      <c r="Z65" s="62" t="str">
        <f t="shared" si="19"/>
        <v>-</v>
      </c>
      <c r="AA65" s="62">
        <f t="shared" si="20"/>
        <v>-0.97400354895873931</v>
      </c>
      <c r="AB65" s="62">
        <f t="shared" si="21"/>
        <v>-0.87736627950069246</v>
      </c>
      <c r="AC65" s="62">
        <f t="shared" si="22"/>
        <v>-1</v>
      </c>
      <c r="AD65" s="62">
        <f t="shared" si="23"/>
        <v>-1</v>
      </c>
      <c r="AE65" s="62">
        <f t="shared" si="24"/>
        <v>-0.9519561214087201</v>
      </c>
      <c r="AF65" s="62">
        <f t="shared" si="15"/>
        <v>-0.80558032887337783</v>
      </c>
      <c r="AG65" s="62">
        <f t="shared" si="16"/>
        <v>-1</v>
      </c>
    </row>
    <row r="66" spans="3:33" x14ac:dyDescent="0.3">
      <c r="C66" s="101" t="s">
        <v>218</v>
      </c>
      <c r="D66" s="74">
        <f t="shared" si="2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30">
        <v>0</v>
      </c>
      <c r="M66" s="79"/>
      <c r="N66" s="74">
        <f t="shared" si="3"/>
        <v>0.16370899999999999</v>
      </c>
      <c r="O66" s="18">
        <v>0</v>
      </c>
      <c r="P66" s="18">
        <v>0.16370899999999999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81">
        <v>0</v>
      </c>
      <c r="X66" s="70">
        <f t="shared" si="17"/>
        <v>-1</v>
      </c>
      <c r="Y66" s="62" t="str">
        <f t="shared" si="18"/>
        <v>-</v>
      </c>
      <c r="Z66" s="62">
        <f t="shared" si="19"/>
        <v>-1</v>
      </c>
      <c r="AA66" s="62" t="str">
        <f t="shared" si="20"/>
        <v>-</v>
      </c>
      <c r="AB66" s="62" t="str">
        <f t="shared" si="21"/>
        <v>-</v>
      </c>
      <c r="AC66" s="62" t="str">
        <f t="shared" si="22"/>
        <v>-</v>
      </c>
      <c r="AD66" s="62" t="str">
        <f t="shared" si="23"/>
        <v>-</v>
      </c>
      <c r="AE66" s="62" t="str">
        <f t="shared" si="24"/>
        <v>-</v>
      </c>
      <c r="AF66" s="62" t="str">
        <f t="shared" si="15"/>
        <v>-</v>
      </c>
      <c r="AG66" s="62" t="str">
        <f t="shared" si="16"/>
        <v>-</v>
      </c>
    </row>
    <row r="67" spans="3:33" x14ac:dyDescent="0.3">
      <c r="C67" s="101" t="s">
        <v>219</v>
      </c>
      <c r="D67" s="74">
        <f t="shared" si="2"/>
        <v>62.869172999999996</v>
      </c>
      <c r="E67" s="30">
        <v>8.4486709999999992</v>
      </c>
      <c r="F67" s="30">
        <v>14.581973</v>
      </c>
      <c r="G67" s="30">
        <v>0</v>
      </c>
      <c r="H67" s="30">
        <v>1.3953850000000001</v>
      </c>
      <c r="I67" s="30">
        <v>0</v>
      </c>
      <c r="J67" s="30">
        <v>14.013432999999999</v>
      </c>
      <c r="K67" s="30">
        <v>4.595675</v>
      </c>
      <c r="L67" s="30">
        <v>9.9173500000000008</v>
      </c>
      <c r="M67" s="79">
        <v>9.9166860000000003</v>
      </c>
      <c r="N67" s="74">
        <f t="shared" si="3"/>
        <v>51.483719000000001</v>
      </c>
      <c r="O67" s="18">
        <v>2.4759679999999999</v>
      </c>
      <c r="P67" s="18">
        <v>0</v>
      </c>
      <c r="Q67" s="18">
        <v>17.086320000000001</v>
      </c>
      <c r="R67" s="18">
        <v>11.464651</v>
      </c>
      <c r="S67" s="18">
        <v>1.1741870000000001</v>
      </c>
      <c r="T67" s="18">
        <v>14.565863999999999</v>
      </c>
      <c r="U67" s="18">
        <v>1.4367270000000001</v>
      </c>
      <c r="V67" s="18">
        <v>3.2800020000000001</v>
      </c>
      <c r="W67" s="81">
        <v>0</v>
      </c>
      <c r="X67" s="70">
        <f t="shared" si="17"/>
        <v>0.22114668911156166</v>
      </c>
      <c r="Y67" s="62">
        <f t="shared" si="18"/>
        <v>2.4122698677850436</v>
      </c>
      <c r="Z67" s="62" t="str">
        <f t="shared" si="19"/>
        <v>-</v>
      </c>
      <c r="AA67" s="62">
        <f t="shared" si="20"/>
        <v>-1</v>
      </c>
      <c r="AB67" s="62">
        <f t="shared" si="21"/>
        <v>-0.87828805255388931</v>
      </c>
      <c r="AC67" s="62">
        <f t="shared" si="22"/>
        <v>-1</v>
      </c>
      <c r="AD67" s="62">
        <f t="shared" si="23"/>
        <v>-3.792641480107195E-2</v>
      </c>
      <c r="AE67" s="62">
        <f t="shared" si="24"/>
        <v>2.1987113766220023</v>
      </c>
      <c r="AF67" s="62">
        <f t="shared" si="15"/>
        <v>2.0235804734265406</v>
      </c>
      <c r="AG67" s="62" t="str">
        <f t="shared" si="16"/>
        <v>-</v>
      </c>
    </row>
    <row r="68" spans="3:33" x14ac:dyDescent="0.3">
      <c r="C68" s="101" t="s">
        <v>220</v>
      </c>
      <c r="D68" s="74">
        <f t="shared" si="2"/>
        <v>30.352830000000001</v>
      </c>
      <c r="E68" s="30">
        <v>7.3463130000000003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8.0539830000000006</v>
      </c>
      <c r="L68" s="30">
        <v>7.4046329999999996</v>
      </c>
      <c r="M68" s="79">
        <v>7.5479010000000004</v>
      </c>
      <c r="N68" s="74">
        <f t="shared" si="3"/>
        <v>22.889248000000002</v>
      </c>
      <c r="O68" s="18">
        <v>7.471006</v>
      </c>
      <c r="P68" s="18">
        <v>0</v>
      </c>
      <c r="Q68" s="18">
        <v>0</v>
      </c>
      <c r="R68" s="18">
        <v>0</v>
      </c>
      <c r="S68" s="18">
        <v>7.4114149999999999</v>
      </c>
      <c r="T68" s="18">
        <v>0</v>
      </c>
      <c r="U68" s="18">
        <v>0</v>
      </c>
      <c r="V68" s="18">
        <v>0</v>
      </c>
      <c r="W68" s="81">
        <v>8.0068269999999995</v>
      </c>
      <c r="X68" s="70">
        <f t="shared" si="17"/>
        <v>0.32607370936782187</v>
      </c>
      <c r="Y68" s="62">
        <f t="shared" si="18"/>
        <v>-1.6690255636255591E-2</v>
      </c>
      <c r="Z68" s="62" t="str">
        <f t="shared" si="19"/>
        <v>-</v>
      </c>
      <c r="AA68" s="62" t="str">
        <f t="shared" si="20"/>
        <v>-</v>
      </c>
      <c r="AB68" s="62" t="str">
        <f t="shared" si="21"/>
        <v>-</v>
      </c>
      <c r="AC68" s="62">
        <f t="shared" si="22"/>
        <v>-1</v>
      </c>
      <c r="AD68" s="62" t="str">
        <f t="shared" si="23"/>
        <v>-</v>
      </c>
      <c r="AE68" s="62" t="str">
        <f t="shared" si="24"/>
        <v>-</v>
      </c>
      <c r="AF68" s="62" t="str">
        <f t="shared" si="15"/>
        <v>-</v>
      </c>
      <c r="AG68" s="62">
        <f t="shared" si="16"/>
        <v>-5.7316837244016816E-2</v>
      </c>
    </row>
    <row r="69" spans="3:33" x14ac:dyDescent="0.3">
      <c r="C69" s="101" t="s">
        <v>221</v>
      </c>
      <c r="D69" s="74">
        <f t="shared" si="2"/>
        <v>230.83123000000003</v>
      </c>
      <c r="E69" s="30">
        <v>59.740147</v>
      </c>
      <c r="F69" s="30">
        <v>21.737186000000001</v>
      </c>
      <c r="G69" s="30">
        <v>12.455728000000001</v>
      </c>
      <c r="H69" s="30">
        <v>26.263079000000001</v>
      </c>
      <c r="I69" s="30">
        <v>13.936342</v>
      </c>
      <c r="J69" s="30">
        <v>30.320340999999999</v>
      </c>
      <c r="K69" s="30">
        <v>29.968995</v>
      </c>
      <c r="L69" s="30">
        <v>12.765117</v>
      </c>
      <c r="M69" s="79">
        <v>23.644295</v>
      </c>
      <c r="N69" s="74">
        <f t="shared" si="3"/>
        <v>303.53914399999996</v>
      </c>
      <c r="O69" s="18">
        <v>42.507759999999998</v>
      </c>
      <c r="P69" s="18">
        <v>31.271362</v>
      </c>
      <c r="Q69" s="18">
        <v>39.076611</v>
      </c>
      <c r="R69" s="18">
        <v>40.948059999999998</v>
      </c>
      <c r="S69" s="18">
        <v>38.385860000000001</v>
      </c>
      <c r="T69" s="18">
        <v>47.129472</v>
      </c>
      <c r="U69" s="18">
        <v>28.533998</v>
      </c>
      <c r="V69" s="18">
        <v>31.688759000000001</v>
      </c>
      <c r="W69" s="81">
        <v>3.9972620000000001</v>
      </c>
      <c r="X69" s="70">
        <f t="shared" si="17"/>
        <v>-0.23953389682089876</v>
      </c>
      <c r="Y69" s="62">
        <f t="shared" si="18"/>
        <v>0.40539390925327523</v>
      </c>
      <c r="Z69" s="62">
        <f t="shared" si="19"/>
        <v>-0.30488521734358731</v>
      </c>
      <c r="AA69" s="62">
        <f t="shared" si="20"/>
        <v>-0.68124850949843108</v>
      </c>
      <c r="AB69" s="62">
        <f t="shared" si="21"/>
        <v>-0.35862458441254597</v>
      </c>
      <c r="AC69" s="62">
        <f t="shared" si="22"/>
        <v>-0.63694073807386364</v>
      </c>
      <c r="AD69" s="62">
        <f t="shared" si="23"/>
        <v>-0.35665858934299122</v>
      </c>
      <c r="AE69" s="62">
        <f t="shared" si="24"/>
        <v>5.0290779441422906E-2</v>
      </c>
      <c r="AF69" s="62">
        <f t="shared" si="15"/>
        <v>-0.59717207606646894</v>
      </c>
      <c r="AG69" s="62">
        <f t="shared" si="16"/>
        <v>4.9151226514549204</v>
      </c>
    </row>
    <row r="70" spans="3:33" x14ac:dyDescent="0.3">
      <c r="C70" s="101" t="s">
        <v>285</v>
      </c>
      <c r="D70" s="74">
        <f t="shared" si="2"/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30">
        <v>0</v>
      </c>
      <c r="M70" s="79"/>
      <c r="N70" s="74">
        <f t="shared" si="3"/>
        <v>0.136463</v>
      </c>
      <c r="O70" s="18">
        <v>0</v>
      </c>
      <c r="P70" s="18">
        <v>0</v>
      </c>
      <c r="Q70" s="18">
        <v>0.136463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81">
        <v>0</v>
      </c>
      <c r="X70" s="70">
        <f t="shared" si="17"/>
        <v>-1</v>
      </c>
      <c r="Y70" s="62" t="str">
        <f t="shared" si="18"/>
        <v>-</v>
      </c>
      <c r="Z70" s="62" t="str">
        <f t="shared" si="19"/>
        <v>-</v>
      </c>
      <c r="AA70" s="62">
        <f t="shared" si="20"/>
        <v>-1</v>
      </c>
      <c r="AB70" s="62" t="str">
        <f t="shared" si="21"/>
        <v>-</v>
      </c>
      <c r="AC70" s="62" t="str">
        <f t="shared" si="22"/>
        <v>-</v>
      </c>
      <c r="AD70" s="62" t="str">
        <f t="shared" si="23"/>
        <v>-</v>
      </c>
      <c r="AE70" s="62" t="str">
        <f t="shared" si="24"/>
        <v>-</v>
      </c>
      <c r="AF70" s="62" t="str">
        <f t="shared" si="15"/>
        <v>-</v>
      </c>
      <c r="AG70" s="62" t="str">
        <f t="shared" si="16"/>
        <v>-</v>
      </c>
    </row>
    <row r="71" spans="3:33" x14ac:dyDescent="0.3">
      <c r="C71" s="101" t="s">
        <v>278</v>
      </c>
      <c r="D71" s="74">
        <f t="shared" si="2"/>
        <v>36.271639</v>
      </c>
      <c r="E71" s="30">
        <v>0</v>
      </c>
      <c r="F71" s="30">
        <v>0</v>
      </c>
      <c r="G71" s="30">
        <v>0</v>
      </c>
      <c r="H71" s="30">
        <v>0.90220100000000003</v>
      </c>
      <c r="I71" s="30">
        <v>0</v>
      </c>
      <c r="J71" s="30">
        <v>35.369438000000002</v>
      </c>
      <c r="K71" s="30">
        <v>0</v>
      </c>
      <c r="L71" s="30">
        <v>0</v>
      </c>
      <c r="M71" s="79"/>
      <c r="N71" s="74">
        <f t="shared" si="3"/>
        <v>0.76735399999999998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81">
        <v>0.76735399999999998</v>
      </c>
      <c r="X71" s="70">
        <f t="shared" si="17"/>
        <v>46.268456279631046</v>
      </c>
      <c r="Y71" s="62" t="str">
        <f t="shared" si="18"/>
        <v>-</v>
      </c>
      <c r="Z71" s="62" t="str">
        <f t="shared" si="19"/>
        <v>-</v>
      </c>
      <c r="AA71" s="62" t="str">
        <f t="shared" si="20"/>
        <v>-</v>
      </c>
      <c r="AB71" s="62" t="str">
        <f t="shared" si="21"/>
        <v>-</v>
      </c>
      <c r="AC71" s="62" t="str">
        <f t="shared" si="22"/>
        <v>-</v>
      </c>
      <c r="AD71" s="62" t="str">
        <f t="shared" si="23"/>
        <v>-</v>
      </c>
      <c r="AE71" s="62" t="str">
        <f t="shared" si="24"/>
        <v>-</v>
      </c>
      <c r="AF71" s="62" t="str">
        <f t="shared" si="15"/>
        <v>-</v>
      </c>
      <c r="AG71" s="62">
        <f t="shared" si="16"/>
        <v>-1</v>
      </c>
    </row>
    <row r="72" spans="3:33" x14ac:dyDescent="0.3">
      <c r="C72" s="101" t="s">
        <v>286</v>
      </c>
      <c r="D72" s="74">
        <f t="shared" ref="D72:D109" si="25">SUM(E72:M72)</f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30">
        <v>0</v>
      </c>
      <c r="M72" s="79"/>
      <c r="N72" s="74">
        <f t="shared" ref="N72:N109" si="26">SUM(O72:W72)</f>
        <v>2.9511949999999998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2.9511949999999998</v>
      </c>
      <c r="V72" s="18">
        <v>0</v>
      </c>
      <c r="W72" s="81">
        <v>0</v>
      </c>
      <c r="X72" s="70">
        <f t="shared" si="17"/>
        <v>-1</v>
      </c>
      <c r="Y72" s="62" t="str">
        <f t="shared" si="18"/>
        <v>-</v>
      </c>
      <c r="Z72" s="62" t="str">
        <f t="shared" si="19"/>
        <v>-</v>
      </c>
      <c r="AA72" s="62" t="str">
        <f t="shared" si="20"/>
        <v>-</v>
      </c>
      <c r="AB72" s="62" t="str">
        <f t="shared" si="21"/>
        <v>-</v>
      </c>
      <c r="AC72" s="62" t="str">
        <f t="shared" si="22"/>
        <v>-</v>
      </c>
      <c r="AD72" s="62" t="str">
        <f t="shared" si="23"/>
        <v>-</v>
      </c>
      <c r="AE72" s="62">
        <f t="shared" si="24"/>
        <v>-1</v>
      </c>
      <c r="AF72" s="62" t="str">
        <f t="shared" si="15"/>
        <v>-</v>
      </c>
      <c r="AG72" s="62" t="str">
        <f t="shared" si="16"/>
        <v>-</v>
      </c>
    </row>
    <row r="73" spans="3:33" x14ac:dyDescent="0.3">
      <c r="C73" s="101" t="s">
        <v>222</v>
      </c>
      <c r="D73" s="74">
        <f t="shared" si="25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30">
        <v>0</v>
      </c>
      <c r="M73" s="79"/>
      <c r="N73" s="74">
        <f t="shared" si="26"/>
        <v>3.2292000000000001E-2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3.2292000000000001E-2</v>
      </c>
      <c r="V73" s="18">
        <v>0</v>
      </c>
      <c r="W73" s="81">
        <v>0</v>
      </c>
      <c r="X73" s="70">
        <f t="shared" si="17"/>
        <v>-1</v>
      </c>
      <c r="Y73" s="62" t="str">
        <f t="shared" si="18"/>
        <v>-</v>
      </c>
      <c r="Z73" s="62" t="str">
        <f t="shared" si="19"/>
        <v>-</v>
      </c>
      <c r="AA73" s="62" t="str">
        <f t="shared" si="20"/>
        <v>-</v>
      </c>
      <c r="AB73" s="62" t="str">
        <f t="shared" si="21"/>
        <v>-</v>
      </c>
      <c r="AC73" s="62" t="str">
        <f t="shared" si="22"/>
        <v>-</v>
      </c>
      <c r="AD73" s="62" t="str">
        <f t="shared" si="23"/>
        <v>-</v>
      </c>
      <c r="AE73" s="62">
        <f t="shared" si="24"/>
        <v>-1</v>
      </c>
      <c r="AF73" s="62" t="str">
        <f t="shared" si="15"/>
        <v>-</v>
      </c>
      <c r="AG73" s="62" t="str">
        <f t="shared" si="16"/>
        <v>-</v>
      </c>
    </row>
    <row r="74" spans="3:33" x14ac:dyDescent="0.3">
      <c r="C74" s="101" t="s">
        <v>223</v>
      </c>
      <c r="D74" s="74">
        <f t="shared" si="25"/>
        <v>47.410078999999996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26.081029999999998</v>
      </c>
      <c r="L74" s="30">
        <v>0</v>
      </c>
      <c r="M74" s="79">
        <v>21.329049000000001</v>
      </c>
      <c r="N74" s="74">
        <f t="shared" si="26"/>
        <v>16.260109</v>
      </c>
      <c r="O74" s="18">
        <v>0</v>
      </c>
      <c r="P74" s="18">
        <v>5.6182239999999997</v>
      </c>
      <c r="Q74" s="18">
        <v>0</v>
      </c>
      <c r="R74" s="18">
        <v>0</v>
      </c>
      <c r="S74" s="18">
        <v>0</v>
      </c>
      <c r="T74" s="18">
        <v>0</v>
      </c>
      <c r="U74" s="18">
        <v>10.641885</v>
      </c>
      <c r="V74" s="18">
        <v>0</v>
      </c>
      <c r="W74" s="81">
        <v>0</v>
      </c>
      <c r="X74" s="70">
        <f t="shared" si="17"/>
        <v>1.9157294702021983</v>
      </c>
      <c r="Y74" s="62" t="str">
        <f t="shared" si="18"/>
        <v>-</v>
      </c>
      <c r="Z74" s="62">
        <f t="shared" si="19"/>
        <v>-1</v>
      </c>
      <c r="AA74" s="62" t="str">
        <f t="shared" si="20"/>
        <v>-</v>
      </c>
      <c r="AB74" s="62" t="str">
        <f t="shared" si="21"/>
        <v>-</v>
      </c>
      <c r="AC74" s="62" t="str">
        <f t="shared" si="22"/>
        <v>-</v>
      </c>
      <c r="AD74" s="62" t="str">
        <f t="shared" si="23"/>
        <v>-</v>
      </c>
      <c r="AE74" s="62">
        <f t="shared" si="24"/>
        <v>1.4507904379722198</v>
      </c>
      <c r="AF74" s="62" t="str">
        <f t="shared" si="15"/>
        <v>-</v>
      </c>
      <c r="AG74" s="62" t="str">
        <f t="shared" si="16"/>
        <v>-</v>
      </c>
    </row>
    <row r="75" spans="3:33" x14ac:dyDescent="0.3">
      <c r="C75" s="101" t="s">
        <v>224</v>
      </c>
      <c r="D75" s="74">
        <f t="shared" si="25"/>
        <v>3752.027462</v>
      </c>
      <c r="E75" s="30">
        <v>835.40702599999997</v>
      </c>
      <c r="F75" s="30">
        <v>622.76627099999996</v>
      </c>
      <c r="G75" s="30">
        <v>658.19261200000005</v>
      </c>
      <c r="H75" s="30">
        <v>358.01364899999999</v>
      </c>
      <c r="I75" s="30">
        <v>249.207246</v>
      </c>
      <c r="J75" s="30">
        <v>288.28747900000002</v>
      </c>
      <c r="K75" s="30">
        <v>260.47623700000003</v>
      </c>
      <c r="L75" s="30">
        <v>224.284998</v>
      </c>
      <c r="M75" s="79">
        <v>255.391944</v>
      </c>
      <c r="N75" s="74">
        <f t="shared" si="26"/>
        <v>6910.3571019999999</v>
      </c>
      <c r="O75" s="18">
        <v>296.24091399999998</v>
      </c>
      <c r="P75" s="18">
        <v>517.45757200000003</v>
      </c>
      <c r="Q75" s="18">
        <v>580.68318099999999</v>
      </c>
      <c r="R75" s="18">
        <v>1006.657591</v>
      </c>
      <c r="S75" s="18">
        <v>887.41242599999998</v>
      </c>
      <c r="T75" s="18">
        <v>996.46413199999995</v>
      </c>
      <c r="U75" s="18">
        <v>854.82471299999997</v>
      </c>
      <c r="V75" s="18">
        <v>841.68279700000005</v>
      </c>
      <c r="W75" s="81">
        <v>928.93377599999997</v>
      </c>
      <c r="X75" s="70">
        <f t="shared" si="17"/>
        <v>-0.45704289856249458</v>
      </c>
      <c r="Y75" s="62">
        <f t="shared" si="18"/>
        <v>1.8200258185808869</v>
      </c>
      <c r="Z75" s="62">
        <f t="shared" si="19"/>
        <v>0.20351175574255564</v>
      </c>
      <c r="AA75" s="62">
        <f t="shared" si="20"/>
        <v>0.13347972446269285</v>
      </c>
      <c r="AB75" s="62">
        <f t="shared" si="21"/>
        <v>-0.64435409596985793</v>
      </c>
      <c r="AC75" s="62">
        <f t="shared" si="22"/>
        <v>-0.71917539275024756</v>
      </c>
      <c r="AD75" s="62">
        <f t="shared" si="23"/>
        <v>-0.71068955746417162</v>
      </c>
      <c r="AE75" s="62">
        <f t="shared" si="24"/>
        <v>-0.6952869599594742</v>
      </c>
      <c r="AF75" s="62">
        <f t="shared" si="15"/>
        <v>-0.7335278815256574</v>
      </c>
      <c r="AG75" s="62">
        <f t="shared" si="16"/>
        <v>-0.72506980519136599</v>
      </c>
    </row>
    <row r="76" spans="3:33" x14ac:dyDescent="0.3">
      <c r="C76" s="101" t="s">
        <v>225</v>
      </c>
      <c r="D76" s="74">
        <f t="shared" si="25"/>
        <v>7.7211740000000004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7.7211740000000004</v>
      </c>
      <c r="K76" s="30">
        <v>0</v>
      </c>
      <c r="L76" s="30">
        <v>0</v>
      </c>
      <c r="M76" s="79"/>
      <c r="N76" s="74">
        <f t="shared" si="26"/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81">
        <v>0</v>
      </c>
      <c r="X76" s="70" t="str">
        <f t="shared" si="17"/>
        <v>-</v>
      </c>
      <c r="Y76" s="62" t="str">
        <f t="shared" si="18"/>
        <v>-</v>
      </c>
      <c r="Z76" s="62" t="str">
        <f t="shared" si="19"/>
        <v>-</v>
      </c>
      <c r="AA76" s="62" t="str">
        <f t="shared" si="20"/>
        <v>-</v>
      </c>
      <c r="AB76" s="62" t="str">
        <f t="shared" si="21"/>
        <v>-</v>
      </c>
      <c r="AC76" s="62" t="str">
        <f t="shared" si="22"/>
        <v>-</v>
      </c>
      <c r="AD76" s="62" t="str">
        <f t="shared" si="23"/>
        <v>-</v>
      </c>
      <c r="AE76" s="62" t="str">
        <f t="shared" si="24"/>
        <v>-</v>
      </c>
      <c r="AF76" s="62" t="str">
        <f t="shared" si="15"/>
        <v>-</v>
      </c>
      <c r="AG76" s="62" t="str">
        <f t="shared" si="16"/>
        <v>-</v>
      </c>
    </row>
    <row r="77" spans="3:33" x14ac:dyDescent="0.3">
      <c r="C77" s="101" t="s">
        <v>226</v>
      </c>
      <c r="D77" s="74">
        <f t="shared" si="25"/>
        <v>6.4381259999999996</v>
      </c>
      <c r="E77" s="30">
        <v>0</v>
      </c>
      <c r="F77" s="30">
        <v>0</v>
      </c>
      <c r="G77" s="30">
        <v>6.4381259999999996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79"/>
      <c r="N77" s="74">
        <f t="shared" si="26"/>
        <v>6.485474</v>
      </c>
      <c r="O77" s="18">
        <v>0</v>
      </c>
      <c r="P77" s="18">
        <v>2.7E-2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6.4584739999999998</v>
      </c>
      <c r="W77" s="81">
        <v>0</v>
      </c>
      <c r="X77" s="70">
        <f t="shared" si="17"/>
        <v>-7.3006228997295475E-3</v>
      </c>
      <c r="Y77" s="62" t="str">
        <f t="shared" si="18"/>
        <v>-</v>
      </c>
      <c r="Z77" s="62">
        <f t="shared" si="19"/>
        <v>-1</v>
      </c>
      <c r="AA77" s="62" t="str">
        <f t="shared" si="20"/>
        <v>-</v>
      </c>
      <c r="AB77" s="62" t="str">
        <f t="shared" si="21"/>
        <v>-</v>
      </c>
      <c r="AC77" s="62" t="str">
        <f t="shared" si="22"/>
        <v>-</v>
      </c>
      <c r="AD77" s="62" t="str">
        <f t="shared" si="23"/>
        <v>-</v>
      </c>
      <c r="AE77" s="62" t="str">
        <f t="shared" si="24"/>
        <v>-</v>
      </c>
      <c r="AF77" s="62">
        <f t="shared" si="15"/>
        <v>-1</v>
      </c>
      <c r="AG77" s="62" t="str">
        <f t="shared" si="16"/>
        <v>-</v>
      </c>
    </row>
    <row r="78" spans="3:33" x14ac:dyDescent="0.3">
      <c r="C78" s="101" t="s">
        <v>227</v>
      </c>
      <c r="D78" s="74">
        <f t="shared" si="25"/>
        <v>70.364959999999996</v>
      </c>
      <c r="E78" s="30">
        <v>11.436006000000001</v>
      </c>
      <c r="F78" s="30">
        <v>14.182862999999999</v>
      </c>
      <c r="G78" s="30">
        <v>10.927472</v>
      </c>
      <c r="H78" s="30">
        <v>11.381225000000001</v>
      </c>
      <c r="I78" s="30">
        <v>10.767461000000001</v>
      </c>
      <c r="J78" s="30">
        <v>2.4394819999999999</v>
      </c>
      <c r="K78" s="30">
        <v>9.2304510000000004</v>
      </c>
      <c r="L78" s="30">
        <v>0</v>
      </c>
      <c r="M78" s="79"/>
      <c r="N78" s="74">
        <f t="shared" si="26"/>
        <v>46.963054999999997</v>
      </c>
      <c r="O78" s="18">
        <v>0</v>
      </c>
      <c r="P78" s="18">
        <v>7.1061370000000004</v>
      </c>
      <c r="Q78" s="18">
        <v>6.4157859999999998</v>
      </c>
      <c r="R78" s="18">
        <v>0</v>
      </c>
      <c r="S78" s="18">
        <v>8.8615130000000004</v>
      </c>
      <c r="T78" s="18">
        <v>3.1324519999999998</v>
      </c>
      <c r="U78" s="18">
        <v>6.3376349999999997</v>
      </c>
      <c r="V78" s="18">
        <v>6.991727</v>
      </c>
      <c r="W78" s="81">
        <v>8.1178050000000006</v>
      </c>
      <c r="X78" s="70">
        <f t="shared" si="17"/>
        <v>0.49830457154033092</v>
      </c>
      <c r="Y78" s="62" t="str">
        <f t="shared" si="18"/>
        <v>-</v>
      </c>
      <c r="Z78" s="62">
        <f t="shared" si="19"/>
        <v>0.99586118308723837</v>
      </c>
      <c r="AA78" s="62">
        <f t="shared" si="20"/>
        <v>0.70321641027303605</v>
      </c>
      <c r="AB78" s="62" t="str">
        <f t="shared" si="21"/>
        <v>-</v>
      </c>
      <c r="AC78" s="62">
        <f t="shared" si="22"/>
        <v>0.21508155548606656</v>
      </c>
      <c r="AD78" s="62">
        <f t="shared" si="23"/>
        <v>-0.22122286311170924</v>
      </c>
      <c r="AE78" s="62">
        <f t="shared" si="24"/>
        <v>0.45645039513951202</v>
      </c>
      <c r="AF78" s="62">
        <f t="shared" si="15"/>
        <v>-1</v>
      </c>
      <c r="AG78" s="62">
        <f t="shared" si="16"/>
        <v>-1</v>
      </c>
    </row>
    <row r="79" spans="3:33" x14ac:dyDescent="0.3">
      <c r="C79" s="101" t="s">
        <v>296</v>
      </c>
      <c r="D79" s="74">
        <f t="shared" si="25"/>
        <v>0.14855299999999999</v>
      </c>
      <c r="E79" s="30">
        <v>0</v>
      </c>
      <c r="F79" s="30">
        <v>0</v>
      </c>
      <c r="G79" s="30">
        <v>0.14855299999999999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79"/>
      <c r="N79" s="74">
        <f t="shared" si="26"/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81">
        <v>0</v>
      </c>
      <c r="X79" s="70" t="str">
        <f t="shared" si="17"/>
        <v>-</v>
      </c>
      <c r="Y79" s="62" t="str">
        <f t="shared" si="18"/>
        <v>-</v>
      </c>
      <c r="Z79" s="62" t="str">
        <f t="shared" si="19"/>
        <v>-</v>
      </c>
      <c r="AA79" s="62" t="str">
        <f t="shared" si="20"/>
        <v>-</v>
      </c>
      <c r="AB79" s="62" t="str">
        <f t="shared" si="21"/>
        <v>-</v>
      </c>
      <c r="AC79" s="62" t="str">
        <f t="shared" si="22"/>
        <v>-</v>
      </c>
      <c r="AD79" s="62" t="str">
        <f t="shared" si="23"/>
        <v>-</v>
      </c>
      <c r="AE79" s="62" t="str">
        <f t="shared" si="24"/>
        <v>-</v>
      </c>
      <c r="AF79" s="62" t="str">
        <f t="shared" si="15"/>
        <v>-</v>
      </c>
      <c r="AG79" s="62" t="str">
        <f t="shared" si="16"/>
        <v>-</v>
      </c>
    </row>
    <row r="80" spans="3:33" x14ac:dyDescent="0.3">
      <c r="C80" s="101" t="s">
        <v>228</v>
      </c>
      <c r="D80" s="74">
        <f t="shared" si="25"/>
        <v>90.306819000000004</v>
      </c>
      <c r="E80" s="30">
        <v>0</v>
      </c>
      <c r="F80" s="30">
        <v>0</v>
      </c>
      <c r="G80" s="30">
        <v>10.579926</v>
      </c>
      <c r="H80" s="30">
        <v>11.583382</v>
      </c>
      <c r="I80" s="30">
        <v>15.428279</v>
      </c>
      <c r="J80" s="30">
        <v>26.562904</v>
      </c>
      <c r="K80" s="30">
        <v>12.106159999999999</v>
      </c>
      <c r="L80" s="30">
        <v>11.206845</v>
      </c>
      <c r="M80" s="79">
        <v>2.8393229999999998</v>
      </c>
      <c r="N80" s="74">
        <f t="shared" si="26"/>
        <v>86.952007999999992</v>
      </c>
      <c r="O80" s="18">
        <v>5.433859</v>
      </c>
      <c r="P80" s="18">
        <v>22.581866999999999</v>
      </c>
      <c r="Q80" s="18">
        <v>3.0462669999999998</v>
      </c>
      <c r="R80" s="18">
        <v>5.4581179999999998</v>
      </c>
      <c r="S80" s="18">
        <v>12.389056999999999</v>
      </c>
      <c r="T80" s="18">
        <v>12.379782000000001</v>
      </c>
      <c r="U80" s="18">
        <v>13.255452999999999</v>
      </c>
      <c r="V80" s="18">
        <v>1.375942</v>
      </c>
      <c r="W80" s="81">
        <v>11.031663</v>
      </c>
      <c r="X80" s="70">
        <f t="shared" si="17"/>
        <v>3.858232923154592E-2</v>
      </c>
      <c r="Y80" s="62">
        <f t="shared" si="18"/>
        <v>-1</v>
      </c>
      <c r="Z80" s="62">
        <f t="shared" si="19"/>
        <v>-1</v>
      </c>
      <c r="AA80" s="62">
        <f t="shared" si="20"/>
        <v>2.4730790176960853</v>
      </c>
      <c r="AB80" s="62">
        <f t="shared" si="21"/>
        <v>1.1222300433959105</v>
      </c>
      <c r="AC80" s="62">
        <f t="shared" si="22"/>
        <v>0.24531503890893402</v>
      </c>
      <c r="AD80" s="62">
        <f t="shared" si="23"/>
        <v>1.1456681547381042</v>
      </c>
      <c r="AE80" s="62">
        <f t="shared" si="24"/>
        <v>-8.6703411795885033E-2</v>
      </c>
      <c r="AF80" s="62">
        <f t="shared" si="15"/>
        <v>7.1448527626891245</v>
      </c>
      <c r="AG80" s="62">
        <f t="shared" si="16"/>
        <v>-0.74262058222772032</v>
      </c>
    </row>
    <row r="81" spans="3:33" x14ac:dyDescent="0.3">
      <c r="C81" s="101" t="s">
        <v>229</v>
      </c>
      <c r="D81" s="74">
        <f t="shared" si="25"/>
        <v>0.51380899999999996</v>
      </c>
      <c r="E81" s="30">
        <v>0</v>
      </c>
      <c r="F81" s="30">
        <v>0.51380899999999996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79"/>
      <c r="N81" s="74">
        <f t="shared" si="26"/>
        <v>8.1460749999999997</v>
      </c>
      <c r="O81" s="18">
        <v>0</v>
      </c>
      <c r="P81" s="18">
        <v>3.564765</v>
      </c>
      <c r="Q81" s="18">
        <v>0</v>
      </c>
      <c r="R81" s="18">
        <v>0.60433000000000003</v>
      </c>
      <c r="S81" s="18">
        <v>1.9246540000000001</v>
      </c>
      <c r="T81" s="18">
        <v>0</v>
      </c>
      <c r="U81" s="18">
        <v>0</v>
      </c>
      <c r="V81" s="18">
        <v>0.112233</v>
      </c>
      <c r="W81" s="81">
        <v>1.9400930000000001</v>
      </c>
      <c r="X81" s="70">
        <f t="shared" si="17"/>
        <v>-0.93692557458653403</v>
      </c>
      <c r="Y81" s="62" t="str">
        <f t="shared" si="18"/>
        <v>-</v>
      </c>
      <c r="Z81" s="62">
        <f t="shared" si="19"/>
        <v>-0.85586455208127321</v>
      </c>
      <c r="AA81" s="62" t="str">
        <f t="shared" si="20"/>
        <v>-</v>
      </c>
      <c r="AB81" s="62">
        <f t="shared" si="21"/>
        <v>-1</v>
      </c>
      <c r="AC81" s="62">
        <f t="shared" si="22"/>
        <v>-1</v>
      </c>
      <c r="AD81" s="62" t="str">
        <f t="shared" si="23"/>
        <v>-</v>
      </c>
      <c r="AE81" s="62" t="str">
        <f t="shared" si="24"/>
        <v>-</v>
      </c>
      <c r="AF81" s="62">
        <f t="shared" si="15"/>
        <v>-1</v>
      </c>
      <c r="AG81" s="62">
        <f t="shared" si="16"/>
        <v>-1</v>
      </c>
    </row>
    <row r="82" spans="3:33" x14ac:dyDescent="0.3">
      <c r="C82" s="101" t="s">
        <v>230</v>
      </c>
      <c r="D82" s="74">
        <f t="shared" si="25"/>
        <v>25779.909403000001</v>
      </c>
      <c r="E82" s="30">
        <v>2399.0424029999999</v>
      </c>
      <c r="F82" s="30">
        <v>2626.664135</v>
      </c>
      <c r="G82" s="30">
        <v>3066.9052959999999</v>
      </c>
      <c r="H82" s="30">
        <v>2547.230196</v>
      </c>
      <c r="I82" s="30">
        <v>2207.2697859999998</v>
      </c>
      <c r="J82" s="30">
        <v>2568.898021</v>
      </c>
      <c r="K82" s="30">
        <v>3925.9262090000002</v>
      </c>
      <c r="L82" s="30">
        <v>3446.5848099999998</v>
      </c>
      <c r="M82" s="79">
        <v>2991.388547</v>
      </c>
      <c r="N82" s="74">
        <f t="shared" si="26"/>
        <v>25620.440956000002</v>
      </c>
      <c r="O82" s="18">
        <v>2677.419938</v>
      </c>
      <c r="P82" s="18">
        <v>2397.2252020000001</v>
      </c>
      <c r="Q82" s="18">
        <v>2380.5440290000001</v>
      </c>
      <c r="R82" s="18">
        <v>2830.3303270000001</v>
      </c>
      <c r="S82" s="18">
        <v>2881.0159309999999</v>
      </c>
      <c r="T82" s="18">
        <v>2906.8693199999998</v>
      </c>
      <c r="U82" s="18">
        <v>3149.0817710000001</v>
      </c>
      <c r="V82" s="18">
        <v>3480.6640520000001</v>
      </c>
      <c r="W82" s="81">
        <v>2917.2903860000001</v>
      </c>
      <c r="X82" s="70">
        <f t="shared" si="17"/>
        <v>6.2242662908833513E-3</v>
      </c>
      <c r="Y82" s="62">
        <f t="shared" si="18"/>
        <v>-0.10397230970347693</v>
      </c>
      <c r="Z82" s="62">
        <f t="shared" si="19"/>
        <v>9.5710212294022101E-2</v>
      </c>
      <c r="AA82" s="62">
        <f t="shared" si="20"/>
        <v>0.2883211814772948</v>
      </c>
      <c r="AB82" s="62">
        <f t="shared" si="21"/>
        <v>-0.10002370687949746</v>
      </c>
      <c r="AC82" s="62">
        <f t="shared" si="22"/>
        <v>-0.2338571396813286</v>
      </c>
      <c r="AD82" s="62">
        <f t="shared" si="23"/>
        <v>-0.11626642335610737</v>
      </c>
      <c r="AE82" s="62">
        <f t="shared" si="24"/>
        <v>0.24668919211752027</v>
      </c>
      <c r="AF82" s="62">
        <f t="shared" si="15"/>
        <v>-9.7910173147616186E-3</v>
      </c>
      <c r="AG82" s="62">
        <f t="shared" si="16"/>
        <v>2.5399652141451234E-2</v>
      </c>
    </row>
    <row r="83" spans="3:33" x14ac:dyDescent="0.3">
      <c r="C83" s="101" t="s">
        <v>231</v>
      </c>
      <c r="D83" s="74">
        <f t="shared" si="25"/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30">
        <v>0</v>
      </c>
      <c r="M83" s="79"/>
      <c r="N83" s="74">
        <f t="shared" si="26"/>
        <v>1.2821610000000001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1.2821610000000001</v>
      </c>
      <c r="U83" s="18">
        <v>0</v>
      </c>
      <c r="V83" s="18">
        <v>0</v>
      </c>
      <c r="W83" s="81">
        <v>0</v>
      </c>
      <c r="X83" s="70">
        <f t="shared" si="17"/>
        <v>-1</v>
      </c>
      <c r="Y83" s="62" t="str">
        <f t="shared" si="18"/>
        <v>-</v>
      </c>
      <c r="Z83" s="62" t="str">
        <f t="shared" si="19"/>
        <v>-</v>
      </c>
      <c r="AA83" s="62" t="str">
        <f t="shared" si="20"/>
        <v>-</v>
      </c>
      <c r="AB83" s="62" t="str">
        <f t="shared" si="21"/>
        <v>-</v>
      </c>
      <c r="AC83" s="62" t="str">
        <f t="shared" si="22"/>
        <v>-</v>
      </c>
      <c r="AD83" s="62">
        <f t="shared" si="23"/>
        <v>-1</v>
      </c>
      <c r="AE83" s="62" t="str">
        <f t="shared" si="24"/>
        <v>-</v>
      </c>
      <c r="AF83" s="62" t="str">
        <f t="shared" si="15"/>
        <v>-</v>
      </c>
      <c r="AG83" s="62" t="str">
        <f t="shared" si="16"/>
        <v>-</v>
      </c>
    </row>
    <row r="84" spans="3:33" x14ac:dyDescent="0.3">
      <c r="C84" s="101" t="s">
        <v>232</v>
      </c>
      <c r="D84" s="74">
        <f t="shared" si="25"/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30">
        <v>0</v>
      </c>
      <c r="M84" s="79"/>
      <c r="N84" s="74">
        <f t="shared" si="26"/>
        <v>10.902445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10.902445</v>
      </c>
      <c r="U84" s="18">
        <v>0</v>
      </c>
      <c r="V84" s="18">
        <v>0</v>
      </c>
      <c r="W84" s="81">
        <v>0</v>
      </c>
      <c r="X84" s="70">
        <f t="shared" si="17"/>
        <v>-1</v>
      </c>
      <c r="Y84" s="62" t="str">
        <f t="shared" si="18"/>
        <v>-</v>
      </c>
      <c r="Z84" s="62" t="str">
        <f t="shared" si="19"/>
        <v>-</v>
      </c>
      <c r="AA84" s="62" t="str">
        <f t="shared" si="20"/>
        <v>-</v>
      </c>
      <c r="AB84" s="62" t="str">
        <f t="shared" si="21"/>
        <v>-</v>
      </c>
      <c r="AC84" s="62" t="str">
        <f t="shared" si="22"/>
        <v>-</v>
      </c>
      <c r="AD84" s="62">
        <f t="shared" si="23"/>
        <v>-1</v>
      </c>
      <c r="AE84" s="62" t="str">
        <f t="shared" si="24"/>
        <v>-</v>
      </c>
      <c r="AF84" s="62" t="str">
        <f t="shared" ref="AF84:AF110" si="27">IF(ISERROR(L84/V84-1),"-",(L84/V84-1))</f>
        <v>-</v>
      </c>
      <c r="AG84" s="62" t="str">
        <f t="shared" ref="AG84:AG110" si="28">IF(ISERROR(M84/W84-1),"-",(M84/W84-1))</f>
        <v>-</v>
      </c>
    </row>
    <row r="85" spans="3:33" x14ac:dyDescent="0.3">
      <c r="C85" s="101" t="s">
        <v>233</v>
      </c>
      <c r="D85" s="74">
        <f t="shared" si="25"/>
        <v>105.00916300000002</v>
      </c>
      <c r="E85" s="30">
        <v>17.343374000000001</v>
      </c>
      <c r="F85" s="30">
        <v>2.5366680000000001</v>
      </c>
      <c r="G85" s="30">
        <v>2.6191070000000001</v>
      </c>
      <c r="H85" s="30">
        <v>2.6206529999999999</v>
      </c>
      <c r="I85" s="30">
        <v>43.214286000000001</v>
      </c>
      <c r="J85" s="30">
        <v>2.213041</v>
      </c>
      <c r="K85" s="30">
        <v>7.0913760000000003</v>
      </c>
      <c r="L85" s="30">
        <v>0.74190900000000004</v>
      </c>
      <c r="M85" s="79">
        <v>26.628748999999999</v>
      </c>
      <c r="N85" s="74">
        <f t="shared" si="26"/>
        <v>59.877044999999995</v>
      </c>
      <c r="O85" s="18">
        <v>9.2423940000000009</v>
      </c>
      <c r="P85" s="18">
        <v>6.5104800000000003</v>
      </c>
      <c r="Q85" s="18">
        <v>6.1751060000000004</v>
      </c>
      <c r="R85" s="18">
        <v>1.7186520000000001</v>
      </c>
      <c r="S85" s="18">
        <v>2.2210320000000001</v>
      </c>
      <c r="T85" s="18">
        <v>4.4738600000000002</v>
      </c>
      <c r="U85" s="18">
        <v>14.769422</v>
      </c>
      <c r="V85" s="18">
        <v>9.4007590000000008</v>
      </c>
      <c r="W85" s="81">
        <v>5.3653399999999998</v>
      </c>
      <c r="X85" s="70">
        <f t="shared" si="17"/>
        <v>0.75374658184952215</v>
      </c>
      <c r="Y85" s="62">
        <f t="shared" si="18"/>
        <v>0.87650234344045486</v>
      </c>
      <c r="Z85" s="62">
        <f t="shared" si="19"/>
        <v>-0.6103715855052162</v>
      </c>
      <c r="AA85" s="62">
        <f t="shared" si="20"/>
        <v>-0.57586039818587731</v>
      </c>
      <c r="AB85" s="62">
        <f t="shared" si="21"/>
        <v>0.52483050669943632</v>
      </c>
      <c r="AC85" s="62">
        <f t="shared" si="22"/>
        <v>18.456849788746851</v>
      </c>
      <c r="AD85" s="62">
        <f t="shared" si="23"/>
        <v>-0.50533968429946396</v>
      </c>
      <c r="AE85" s="62">
        <f t="shared" si="24"/>
        <v>-0.51986096680019034</v>
      </c>
      <c r="AF85" s="62">
        <f t="shared" si="27"/>
        <v>-0.92107988301795629</v>
      </c>
      <c r="AG85" s="62">
        <f t="shared" si="28"/>
        <v>3.9631056000178928</v>
      </c>
    </row>
    <row r="86" spans="3:33" x14ac:dyDescent="0.3">
      <c r="C86" s="101" t="s">
        <v>234</v>
      </c>
      <c r="D86" s="74">
        <f t="shared" si="25"/>
        <v>10.386176999999998</v>
      </c>
      <c r="E86" s="30">
        <v>2.6734019999999998</v>
      </c>
      <c r="F86" s="30">
        <v>0.74043400000000004</v>
      </c>
      <c r="G86" s="30">
        <v>0</v>
      </c>
      <c r="H86" s="30">
        <v>0</v>
      </c>
      <c r="I86" s="30">
        <v>0</v>
      </c>
      <c r="J86" s="30">
        <v>6.648625</v>
      </c>
      <c r="K86" s="30">
        <v>0</v>
      </c>
      <c r="L86" s="30">
        <v>0.323716</v>
      </c>
      <c r="M86" s="79"/>
      <c r="N86" s="74">
        <f t="shared" si="26"/>
        <v>328.31791900000002</v>
      </c>
      <c r="O86" s="18">
        <v>7.2111599999999996</v>
      </c>
      <c r="P86" s="18">
        <v>2.8703280000000002</v>
      </c>
      <c r="Q86" s="18">
        <v>2.3541889999999999</v>
      </c>
      <c r="R86" s="18">
        <v>0</v>
      </c>
      <c r="S86" s="18">
        <v>3.1524809999999999</v>
      </c>
      <c r="T86" s="18">
        <v>11.485780999999999</v>
      </c>
      <c r="U86" s="18">
        <v>301.24398000000002</v>
      </c>
      <c r="V86" s="18">
        <v>0</v>
      </c>
      <c r="W86" s="81">
        <v>0</v>
      </c>
      <c r="X86" s="70">
        <f t="shared" ref="X86:X109" si="29">IF(ISERROR(D86/N86-1),"-",(D86/N86-1))</f>
        <v>-0.96836548845206349</v>
      </c>
      <c r="Y86" s="62">
        <f t="shared" ref="Y86:Y109" si="30">IF(ISERROR(E86/O86-1),"-",(E86/O86-1))</f>
        <v>-0.62926880002662533</v>
      </c>
      <c r="Z86" s="62">
        <f t="shared" ref="Z86:Z109" si="31">IF(ISERROR(F86/P86-1),"-",(F86/P86-1))</f>
        <v>-0.7420385405431017</v>
      </c>
      <c r="AA86" s="62">
        <f t="shared" ref="AA86:AA109" si="32">IF(ISERROR(G86/Q86-1),"-",(G86/Q86-1))</f>
        <v>-1</v>
      </c>
      <c r="AB86" s="62" t="str">
        <f t="shared" ref="AB86:AB109" si="33">IF(ISERROR(H86/R86-1),"-",(H86/R86-1))</f>
        <v>-</v>
      </c>
      <c r="AC86" s="62">
        <f t="shared" ref="AC86:AC109" si="34">IF(ISERROR(I86/S86-1),"-",(I86/S86-1))</f>
        <v>-1</v>
      </c>
      <c r="AD86" s="62">
        <f t="shared" ref="AD86:AD109" si="35">IF(ISERROR(J86/T86-1),"-",(J86/T86-1))</f>
        <v>-0.42114297669440148</v>
      </c>
      <c r="AE86" s="62">
        <f t="shared" ref="AE86:AE109" si="36">IF(ISERROR(K86/U86-1),"-",(K86/U86-1))</f>
        <v>-1</v>
      </c>
      <c r="AF86" s="62" t="str">
        <f t="shared" si="27"/>
        <v>-</v>
      </c>
      <c r="AG86" s="62" t="str">
        <f t="shared" si="28"/>
        <v>-</v>
      </c>
    </row>
    <row r="87" spans="3:33" x14ac:dyDescent="0.3">
      <c r="C87" s="101" t="s">
        <v>235</v>
      </c>
      <c r="D87" s="74">
        <f t="shared" si="25"/>
        <v>3.819785</v>
      </c>
      <c r="E87" s="30">
        <v>0</v>
      </c>
      <c r="F87" s="30">
        <v>0</v>
      </c>
      <c r="G87" s="30">
        <v>3.819785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79"/>
      <c r="N87" s="74">
        <f t="shared" si="26"/>
        <v>16.968090999999998</v>
      </c>
      <c r="O87" s="18">
        <v>0</v>
      </c>
      <c r="P87" s="18">
        <v>0</v>
      </c>
      <c r="Q87" s="18">
        <v>7.1792109999999996</v>
      </c>
      <c r="R87" s="18">
        <v>0</v>
      </c>
      <c r="S87" s="18">
        <v>0</v>
      </c>
      <c r="T87" s="18">
        <v>7.099532</v>
      </c>
      <c r="U87" s="18">
        <v>0</v>
      </c>
      <c r="V87" s="18">
        <v>0</v>
      </c>
      <c r="W87" s="81">
        <v>2.6893479999999998</v>
      </c>
      <c r="X87" s="70">
        <f t="shared" si="29"/>
        <v>-0.77488422239131083</v>
      </c>
      <c r="Y87" s="62" t="str">
        <f t="shared" si="30"/>
        <v>-</v>
      </c>
      <c r="Z87" s="62" t="str">
        <f t="shared" si="31"/>
        <v>-</v>
      </c>
      <c r="AA87" s="62">
        <f t="shared" si="32"/>
        <v>-0.46793805057408111</v>
      </c>
      <c r="AB87" s="62" t="str">
        <f t="shared" si="33"/>
        <v>-</v>
      </c>
      <c r="AC87" s="62" t="str">
        <f t="shared" si="34"/>
        <v>-</v>
      </c>
      <c r="AD87" s="62">
        <f t="shared" si="35"/>
        <v>-1</v>
      </c>
      <c r="AE87" s="62" t="str">
        <f t="shared" si="36"/>
        <v>-</v>
      </c>
      <c r="AF87" s="62" t="str">
        <f t="shared" si="27"/>
        <v>-</v>
      </c>
      <c r="AG87" s="62">
        <f t="shared" si="28"/>
        <v>-1</v>
      </c>
    </row>
    <row r="88" spans="3:33" x14ac:dyDescent="0.3">
      <c r="C88" s="101" t="s">
        <v>284</v>
      </c>
      <c r="D88" s="74">
        <f t="shared" si="25"/>
        <v>0.101296</v>
      </c>
      <c r="E88" s="30">
        <v>0</v>
      </c>
      <c r="F88" s="30">
        <v>0.101296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79"/>
      <c r="N88" s="74">
        <f t="shared" si="26"/>
        <v>12.989662999999998</v>
      </c>
      <c r="O88" s="18">
        <v>0</v>
      </c>
      <c r="P88" s="18">
        <v>0</v>
      </c>
      <c r="Q88" s="18">
        <v>8.4305109999999992</v>
      </c>
      <c r="R88" s="18">
        <v>3.3903449999999999</v>
      </c>
      <c r="S88" s="18">
        <v>0</v>
      </c>
      <c r="T88" s="18">
        <v>0</v>
      </c>
      <c r="U88" s="18">
        <v>1.1688069999999999</v>
      </c>
      <c r="V88" s="18">
        <v>0</v>
      </c>
      <c r="W88" s="81">
        <v>0</v>
      </c>
      <c r="X88" s="70">
        <f t="shared" si="29"/>
        <v>-0.9922017992306652</v>
      </c>
      <c r="Y88" s="62" t="str">
        <f t="shared" si="30"/>
        <v>-</v>
      </c>
      <c r="Z88" s="62" t="str">
        <f t="shared" si="31"/>
        <v>-</v>
      </c>
      <c r="AA88" s="62">
        <f t="shared" si="32"/>
        <v>-1</v>
      </c>
      <c r="AB88" s="62">
        <f t="shared" si="33"/>
        <v>-1</v>
      </c>
      <c r="AC88" s="62" t="str">
        <f t="shared" si="34"/>
        <v>-</v>
      </c>
      <c r="AD88" s="62" t="str">
        <f t="shared" si="35"/>
        <v>-</v>
      </c>
      <c r="AE88" s="62">
        <f t="shared" si="36"/>
        <v>-1</v>
      </c>
      <c r="AF88" s="62" t="str">
        <f t="shared" si="27"/>
        <v>-</v>
      </c>
      <c r="AG88" s="62" t="str">
        <f t="shared" si="28"/>
        <v>-</v>
      </c>
    </row>
    <row r="89" spans="3:33" x14ac:dyDescent="0.3">
      <c r="C89" s="101" t="s">
        <v>279</v>
      </c>
      <c r="D89" s="74">
        <f t="shared" si="25"/>
        <v>0.58302600000000004</v>
      </c>
      <c r="E89" s="30">
        <v>0</v>
      </c>
      <c r="F89" s="30">
        <v>0</v>
      </c>
      <c r="G89" s="30">
        <v>0.434168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79">
        <v>0.14885799999999999</v>
      </c>
      <c r="N89" s="74">
        <f t="shared" si="26"/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81">
        <v>0</v>
      </c>
      <c r="X89" s="70" t="str">
        <f t="shared" si="29"/>
        <v>-</v>
      </c>
      <c r="Y89" s="62" t="str">
        <f t="shared" si="30"/>
        <v>-</v>
      </c>
      <c r="Z89" s="62" t="str">
        <f t="shared" si="31"/>
        <v>-</v>
      </c>
      <c r="AA89" s="62" t="str">
        <f t="shared" si="32"/>
        <v>-</v>
      </c>
      <c r="AB89" s="62" t="str">
        <f t="shared" si="33"/>
        <v>-</v>
      </c>
      <c r="AC89" s="62" t="str">
        <f t="shared" si="34"/>
        <v>-</v>
      </c>
      <c r="AD89" s="62" t="str">
        <f t="shared" si="35"/>
        <v>-</v>
      </c>
      <c r="AE89" s="62" t="str">
        <f t="shared" si="36"/>
        <v>-</v>
      </c>
      <c r="AF89" s="62" t="str">
        <f t="shared" si="27"/>
        <v>-</v>
      </c>
      <c r="AG89" s="62" t="str">
        <f t="shared" si="28"/>
        <v>-</v>
      </c>
    </row>
    <row r="90" spans="3:33" x14ac:dyDescent="0.3">
      <c r="C90" s="101" t="s">
        <v>236</v>
      </c>
      <c r="D90" s="74">
        <f t="shared" si="25"/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0">
        <v>0</v>
      </c>
      <c r="M90" s="79"/>
      <c r="N90" s="74">
        <f t="shared" si="26"/>
        <v>1.102689</v>
      </c>
      <c r="O90" s="18">
        <v>0</v>
      </c>
      <c r="P90" s="18">
        <v>0</v>
      </c>
      <c r="Q90" s="18">
        <v>0.94530099999999995</v>
      </c>
      <c r="R90" s="18">
        <v>0</v>
      </c>
      <c r="S90" s="18">
        <v>0.157388</v>
      </c>
      <c r="T90" s="18">
        <v>0</v>
      </c>
      <c r="U90" s="18">
        <v>0</v>
      </c>
      <c r="V90" s="18">
        <v>0</v>
      </c>
      <c r="W90" s="81">
        <v>0</v>
      </c>
      <c r="X90" s="70">
        <f t="shared" si="29"/>
        <v>-1</v>
      </c>
      <c r="Y90" s="62" t="str">
        <f t="shared" si="30"/>
        <v>-</v>
      </c>
      <c r="Z90" s="62" t="str">
        <f t="shared" si="31"/>
        <v>-</v>
      </c>
      <c r="AA90" s="62">
        <f t="shared" si="32"/>
        <v>-1</v>
      </c>
      <c r="AB90" s="62" t="str">
        <f t="shared" si="33"/>
        <v>-</v>
      </c>
      <c r="AC90" s="62">
        <f t="shared" si="34"/>
        <v>-1</v>
      </c>
      <c r="AD90" s="62" t="str">
        <f t="shared" si="35"/>
        <v>-</v>
      </c>
      <c r="AE90" s="62" t="str">
        <f t="shared" si="36"/>
        <v>-</v>
      </c>
      <c r="AF90" s="62" t="str">
        <f t="shared" si="27"/>
        <v>-</v>
      </c>
      <c r="AG90" s="62" t="str">
        <f t="shared" si="28"/>
        <v>-</v>
      </c>
    </row>
    <row r="91" spans="3:33" x14ac:dyDescent="0.3">
      <c r="C91" s="101" t="s">
        <v>273</v>
      </c>
      <c r="D91" s="74">
        <f t="shared" si="25"/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30">
        <v>0</v>
      </c>
      <c r="M91" s="79"/>
      <c r="N91" s="74">
        <f t="shared" si="26"/>
        <v>2.3392080000000002</v>
      </c>
      <c r="O91" s="18">
        <v>0</v>
      </c>
      <c r="P91" s="18">
        <v>0</v>
      </c>
      <c r="Q91" s="18">
        <v>2.0432100000000002</v>
      </c>
      <c r="R91" s="18">
        <v>0</v>
      </c>
      <c r="S91" s="18">
        <v>0</v>
      </c>
      <c r="T91" s="18">
        <v>0</v>
      </c>
      <c r="U91" s="18">
        <v>0</v>
      </c>
      <c r="V91" s="18">
        <v>0.29599799999999998</v>
      </c>
      <c r="W91" s="81">
        <v>0</v>
      </c>
      <c r="X91" s="70">
        <f t="shared" si="29"/>
        <v>-1</v>
      </c>
      <c r="Y91" s="62" t="str">
        <f t="shared" si="30"/>
        <v>-</v>
      </c>
      <c r="Z91" s="62" t="str">
        <f t="shared" si="31"/>
        <v>-</v>
      </c>
      <c r="AA91" s="62">
        <f t="shared" si="32"/>
        <v>-1</v>
      </c>
      <c r="AB91" s="62" t="str">
        <f t="shared" si="33"/>
        <v>-</v>
      </c>
      <c r="AC91" s="62" t="str">
        <f t="shared" si="34"/>
        <v>-</v>
      </c>
      <c r="AD91" s="62" t="str">
        <f t="shared" si="35"/>
        <v>-</v>
      </c>
      <c r="AE91" s="62" t="str">
        <f t="shared" si="36"/>
        <v>-</v>
      </c>
      <c r="AF91" s="62">
        <f t="shared" si="27"/>
        <v>-1</v>
      </c>
      <c r="AG91" s="62" t="str">
        <f t="shared" si="28"/>
        <v>-</v>
      </c>
    </row>
    <row r="92" spans="3:33" x14ac:dyDescent="0.3">
      <c r="C92" s="101" t="s">
        <v>238</v>
      </c>
      <c r="D92" s="74">
        <f t="shared" si="25"/>
        <v>616.13588300000004</v>
      </c>
      <c r="E92" s="30">
        <v>38.013753999999999</v>
      </c>
      <c r="F92" s="30">
        <v>38.562804</v>
      </c>
      <c r="G92" s="30">
        <v>278.87281200000001</v>
      </c>
      <c r="H92" s="30">
        <v>133.92988700000001</v>
      </c>
      <c r="I92" s="30">
        <v>13.754478000000001</v>
      </c>
      <c r="J92" s="30">
        <v>7.8781270000000001</v>
      </c>
      <c r="K92" s="30">
        <v>28.352291999999998</v>
      </c>
      <c r="L92" s="30">
        <v>36.042752999999998</v>
      </c>
      <c r="M92" s="79">
        <v>40.728976000000003</v>
      </c>
      <c r="N92" s="74">
        <f t="shared" si="26"/>
        <v>424.18262599999997</v>
      </c>
      <c r="O92" s="18">
        <v>83.685284999999993</v>
      </c>
      <c r="P92" s="18">
        <v>26.747078999999999</v>
      </c>
      <c r="Q92" s="18">
        <v>72.350060999999997</v>
      </c>
      <c r="R92" s="18">
        <v>49.823045999999998</v>
      </c>
      <c r="S92" s="18">
        <v>24.413741999999999</v>
      </c>
      <c r="T92" s="18">
        <v>35.087533999999998</v>
      </c>
      <c r="U92" s="18">
        <v>34.827255999999998</v>
      </c>
      <c r="V92" s="18">
        <v>60.718209000000002</v>
      </c>
      <c r="W92" s="81">
        <v>36.530414</v>
      </c>
      <c r="X92" s="70">
        <f t="shared" si="29"/>
        <v>0.45252503340389061</v>
      </c>
      <c r="Y92" s="62">
        <f t="shared" si="30"/>
        <v>-0.54575342606528732</v>
      </c>
      <c r="Z92" s="62">
        <f t="shared" si="31"/>
        <v>0.44175758407114296</v>
      </c>
      <c r="AA92" s="62">
        <f t="shared" si="32"/>
        <v>2.8544931150783692</v>
      </c>
      <c r="AB92" s="62">
        <f t="shared" si="33"/>
        <v>1.6881111805167435</v>
      </c>
      <c r="AC92" s="62">
        <f t="shared" si="34"/>
        <v>-0.43660918510566704</v>
      </c>
      <c r="AD92" s="62">
        <f t="shared" si="35"/>
        <v>-0.77547219476866058</v>
      </c>
      <c r="AE92" s="62">
        <f t="shared" si="36"/>
        <v>-0.1859165706307726</v>
      </c>
      <c r="AF92" s="62">
        <f t="shared" si="27"/>
        <v>-0.40639301465562006</v>
      </c>
      <c r="AG92" s="62">
        <f t="shared" si="28"/>
        <v>0.11493332651527033</v>
      </c>
    </row>
    <row r="93" spans="3:33" x14ac:dyDescent="0.3">
      <c r="C93" s="101" t="s">
        <v>239</v>
      </c>
      <c r="D93" s="74">
        <f t="shared" si="25"/>
        <v>34.92248</v>
      </c>
      <c r="E93" s="30">
        <v>0</v>
      </c>
      <c r="F93" s="30">
        <v>1.7259E-2</v>
      </c>
      <c r="G93" s="30">
        <v>0</v>
      </c>
      <c r="H93" s="30">
        <v>10.90648</v>
      </c>
      <c r="I93" s="30">
        <v>0</v>
      </c>
      <c r="J93" s="30">
        <v>0</v>
      </c>
      <c r="K93" s="30">
        <v>10.601566</v>
      </c>
      <c r="L93" s="30">
        <v>13.397175000000001</v>
      </c>
      <c r="M93" s="79"/>
      <c r="N93" s="74">
        <f t="shared" si="26"/>
        <v>47.987775000000006</v>
      </c>
      <c r="O93" s="18">
        <v>28.480132000000001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9.8741999999999996E-2</v>
      </c>
      <c r="V93" s="18">
        <v>17.129380000000001</v>
      </c>
      <c r="W93" s="81">
        <v>2.2795209999999999</v>
      </c>
      <c r="X93" s="70">
        <f t="shared" si="29"/>
        <v>-0.27226298781304203</v>
      </c>
      <c r="Y93" s="62">
        <f t="shared" si="30"/>
        <v>-1</v>
      </c>
      <c r="Z93" s="62" t="str">
        <f t="shared" si="31"/>
        <v>-</v>
      </c>
      <c r="AA93" s="62" t="str">
        <f t="shared" si="32"/>
        <v>-</v>
      </c>
      <c r="AB93" s="62" t="str">
        <f t="shared" si="33"/>
        <v>-</v>
      </c>
      <c r="AC93" s="62" t="str">
        <f t="shared" si="34"/>
        <v>-</v>
      </c>
      <c r="AD93" s="62" t="str">
        <f t="shared" si="35"/>
        <v>-</v>
      </c>
      <c r="AE93" s="62">
        <f t="shared" si="36"/>
        <v>106.36632841141561</v>
      </c>
      <c r="AF93" s="62">
        <f t="shared" si="27"/>
        <v>-0.21788325088240201</v>
      </c>
      <c r="AG93" s="62">
        <f t="shared" si="28"/>
        <v>-1</v>
      </c>
    </row>
    <row r="94" spans="3:33" x14ac:dyDescent="0.3">
      <c r="C94" s="101" t="s">
        <v>240</v>
      </c>
      <c r="D94" s="74">
        <f t="shared" si="25"/>
        <v>2.0354410000000001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2.0354410000000001</v>
      </c>
      <c r="K94" s="30">
        <v>0</v>
      </c>
      <c r="L94" s="30">
        <v>0</v>
      </c>
      <c r="M94" s="79"/>
      <c r="N94" s="74">
        <f t="shared" si="26"/>
        <v>11.850085</v>
      </c>
      <c r="O94" s="18">
        <v>6.5926970000000003</v>
      </c>
      <c r="P94" s="18">
        <v>0</v>
      </c>
      <c r="Q94" s="18">
        <v>0</v>
      </c>
      <c r="R94" s="18">
        <v>0</v>
      </c>
      <c r="S94" s="18">
        <v>5.2573879999999997</v>
      </c>
      <c r="T94" s="18">
        <v>0</v>
      </c>
      <c r="U94" s="18">
        <v>0</v>
      </c>
      <c r="V94" s="18">
        <v>0</v>
      </c>
      <c r="W94" s="81">
        <v>0</v>
      </c>
      <c r="X94" s="70">
        <f t="shared" si="29"/>
        <v>-0.82823405908058889</v>
      </c>
      <c r="Y94" s="62">
        <f t="shared" si="30"/>
        <v>-1</v>
      </c>
      <c r="Z94" s="62" t="str">
        <f t="shared" si="31"/>
        <v>-</v>
      </c>
      <c r="AA94" s="62" t="str">
        <f t="shared" si="32"/>
        <v>-</v>
      </c>
      <c r="AB94" s="62" t="str">
        <f t="shared" si="33"/>
        <v>-</v>
      </c>
      <c r="AC94" s="62">
        <f t="shared" si="34"/>
        <v>-1</v>
      </c>
      <c r="AD94" s="62" t="str">
        <f t="shared" si="35"/>
        <v>-</v>
      </c>
      <c r="AE94" s="62" t="str">
        <f t="shared" si="36"/>
        <v>-</v>
      </c>
      <c r="AF94" s="62" t="str">
        <f t="shared" si="27"/>
        <v>-</v>
      </c>
      <c r="AG94" s="62" t="str">
        <f t="shared" si="28"/>
        <v>-</v>
      </c>
    </row>
    <row r="95" spans="3:33" x14ac:dyDescent="0.3">
      <c r="C95" s="101" t="s">
        <v>287</v>
      </c>
      <c r="D95" s="74">
        <f t="shared" si="25"/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30">
        <v>0</v>
      </c>
      <c r="M95" s="79"/>
      <c r="N95" s="74">
        <f t="shared" si="26"/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81">
        <v>0</v>
      </c>
      <c r="X95" s="70" t="str">
        <f t="shared" si="29"/>
        <v>-</v>
      </c>
      <c r="Y95" s="62" t="str">
        <f t="shared" si="30"/>
        <v>-</v>
      </c>
      <c r="Z95" s="62" t="str">
        <f t="shared" si="31"/>
        <v>-</v>
      </c>
      <c r="AA95" s="62" t="str">
        <f t="shared" si="32"/>
        <v>-</v>
      </c>
      <c r="AB95" s="62" t="str">
        <f t="shared" si="33"/>
        <v>-</v>
      </c>
      <c r="AC95" s="62" t="str">
        <f t="shared" si="34"/>
        <v>-</v>
      </c>
      <c r="AD95" s="62" t="str">
        <f t="shared" si="35"/>
        <v>-</v>
      </c>
      <c r="AE95" s="62" t="str">
        <f t="shared" si="36"/>
        <v>-</v>
      </c>
      <c r="AF95" s="62" t="str">
        <f t="shared" si="27"/>
        <v>-</v>
      </c>
      <c r="AG95" s="62" t="str">
        <f t="shared" si="28"/>
        <v>-</v>
      </c>
    </row>
    <row r="96" spans="3:33" x14ac:dyDescent="0.3">
      <c r="C96" s="101" t="s">
        <v>241</v>
      </c>
      <c r="D96" s="74">
        <f t="shared" si="25"/>
        <v>50.647361999999994</v>
      </c>
      <c r="E96" s="30">
        <v>0.21393699999999999</v>
      </c>
      <c r="F96" s="30">
        <v>9.3758510000000008</v>
      </c>
      <c r="G96" s="30">
        <v>1.660963</v>
      </c>
      <c r="H96" s="30">
        <v>5.5628029999999997</v>
      </c>
      <c r="I96" s="30">
        <v>8.2660979999999995</v>
      </c>
      <c r="J96" s="30">
        <v>8.4127949999999991</v>
      </c>
      <c r="K96" s="30">
        <v>6.0750999999999999</v>
      </c>
      <c r="L96" s="30">
        <v>6.5959430000000001</v>
      </c>
      <c r="M96" s="79">
        <v>4.4838719999999999</v>
      </c>
      <c r="N96" s="74">
        <f t="shared" si="26"/>
        <v>206.53688199999996</v>
      </c>
      <c r="O96" s="18">
        <v>132.54358999999999</v>
      </c>
      <c r="P96" s="18">
        <v>33.043843000000003</v>
      </c>
      <c r="Q96" s="18">
        <v>0.66159000000000001</v>
      </c>
      <c r="R96" s="18">
        <v>3.8365279999999999</v>
      </c>
      <c r="S96" s="18">
        <v>11.019933</v>
      </c>
      <c r="T96" s="18">
        <v>17.794152</v>
      </c>
      <c r="U96" s="18">
        <v>3.028098</v>
      </c>
      <c r="V96" s="18">
        <v>1.938687</v>
      </c>
      <c r="W96" s="81">
        <v>2.670461</v>
      </c>
      <c r="X96" s="70">
        <f t="shared" si="29"/>
        <v>-0.75477812238881381</v>
      </c>
      <c r="Y96" s="62">
        <f t="shared" si="30"/>
        <v>-0.99838591213652805</v>
      </c>
      <c r="Z96" s="62">
        <f t="shared" si="31"/>
        <v>-0.716260272753384</v>
      </c>
      <c r="AA96" s="62">
        <f t="shared" si="32"/>
        <v>1.5105624329267369</v>
      </c>
      <c r="AB96" s="62">
        <f t="shared" si="33"/>
        <v>0.44995761792954458</v>
      </c>
      <c r="AC96" s="62">
        <f t="shared" si="34"/>
        <v>-0.24989580245179355</v>
      </c>
      <c r="AD96" s="62">
        <f t="shared" si="35"/>
        <v>-0.52721573919341602</v>
      </c>
      <c r="AE96" s="62">
        <f t="shared" si="36"/>
        <v>1.006242862681459</v>
      </c>
      <c r="AF96" s="62">
        <f t="shared" si="27"/>
        <v>2.4022732911501445</v>
      </c>
      <c r="AG96" s="62">
        <f t="shared" si="28"/>
        <v>0.67906290337136532</v>
      </c>
    </row>
    <row r="97" spans="3:33" x14ac:dyDescent="0.3">
      <c r="C97" s="101" t="s">
        <v>242</v>
      </c>
      <c r="D97" s="74">
        <f t="shared" si="25"/>
        <v>242.47185299999998</v>
      </c>
      <c r="E97" s="30">
        <v>30.677996</v>
      </c>
      <c r="F97" s="30">
        <v>18.968955999999999</v>
      </c>
      <c r="G97" s="30">
        <v>57.039605999999999</v>
      </c>
      <c r="H97" s="30">
        <v>27.284423</v>
      </c>
      <c r="I97" s="30">
        <v>21.257556999999998</v>
      </c>
      <c r="J97" s="30">
        <v>16.547934999999999</v>
      </c>
      <c r="K97" s="30">
        <v>19.267192999999999</v>
      </c>
      <c r="L97" s="30">
        <v>29.772389</v>
      </c>
      <c r="M97" s="79">
        <v>21.655798000000001</v>
      </c>
      <c r="N97" s="74">
        <f t="shared" si="26"/>
        <v>302.97475300000002</v>
      </c>
      <c r="O97" s="18">
        <v>78.970173000000003</v>
      </c>
      <c r="P97" s="18">
        <v>22.469536999999999</v>
      </c>
      <c r="Q97" s="18">
        <v>35.56</v>
      </c>
      <c r="R97" s="18">
        <v>29.548556000000001</v>
      </c>
      <c r="S97" s="18">
        <v>39.622957</v>
      </c>
      <c r="T97" s="18">
        <v>25.725408000000002</v>
      </c>
      <c r="U97" s="18">
        <v>24.709427999999999</v>
      </c>
      <c r="V97" s="18">
        <v>40.850231000000001</v>
      </c>
      <c r="W97" s="81">
        <v>5.5184629999999997</v>
      </c>
      <c r="X97" s="70">
        <f t="shared" si="29"/>
        <v>-0.19969617732471601</v>
      </c>
      <c r="Y97" s="62">
        <f t="shared" si="30"/>
        <v>-0.61152426499053003</v>
      </c>
      <c r="Z97" s="62">
        <f t="shared" si="31"/>
        <v>-0.15579230671286193</v>
      </c>
      <c r="AA97" s="62">
        <f t="shared" si="32"/>
        <v>0.60403841394825641</v>
      </c>
      <c r="AB97" s="62">
        <f t="shared" si="33"/>
        <v>-7.6624150432258009E-2</v>
      </c>
      <c r="AC97" s="62">
        <f t="shared" si="34"/>
        <v>-0.46350402369010468</v>
      </c>
      <c r="AD97" s="62">
        <f t="shared" si="35"/>
        <v>-0.35674742262591141</v>
      </c>
      <c r="AE97" s="62">
        <f t="shared" si="36"/>
        <v>-0.22024933155069393</v>
      </c>
      <c r="AF97" s="62">
        <f t="shared" si="27"/>
        <v>-0.2711818692041178</v>
      </c>
      <c r="AG97" s="62">
        <f t="shared" si="28"/>
        <v>2.9242444861911734</v>
      </c>
    </row>
    <row r="98" spans="3:33" x14ac:dyDescent="0.3">
      <c r="C98" s="101" t="s">
        <v>243</v>
      </c>
      <c r="D98" s="74">
        <f t="shared" si="25"/>
        <v>600.21658100000002</v>
      </c>
      <c r="E98" s="30">
        <v>78.555351999999999</v>
      </c>
      <c r="F98" s="30">
        <v>48.552442999999997</v>
      </c>
      <c r="G98" s="30">
        <v>52.642657999999997</v>
      </c>
      <c r="H98" s="30">
        <v>184.952203</v>
      </c>
      <c r="I98" s="30">
        <v>21.388739999999999</v>
      </c>
      <c r="J98" s="30">
        <v>33.731144</v>
      </c>
      <c r="K98" s="30">
        <v>46.733443999999999</v>
      </c>
      <c r="L98" s="30">
        <v>33.088937000000001</v>
      </c>
      <c r="M98" s="79">
        <v>100.57165999999999</v>
      </c>
      <c r="N98" s="74">
        <f t="shared" si="26"/>
        <v>611.81684999999993</v>
      </c>
      <c r="O98" s="18">
        <v>92.063924999999998</v>
      </c>
      <c r="P98" s="18">
        <v>95.139169999999993</v>
      </c>
      <c r="Q98" s="18">
        <v>38.726197999999997</v>
      </c>
      <c r="R98" s="18">
        <v>85.784857000000002</v>
      </c>
      <c r="S98" s="18">
        <v>64.079323000000002</v>
      </c>
      <c r="T98" s="18">
        <v>28.860018</v>
      </c>
      <c r="U98" s="18">
        <v>45.731673000000001</v>
      </c>
      <c r="V98" s="18">
        <v>160.90168600000001</v>
      </c>
      <c r="W98" s="81">
        <v>0.53</v>
      </c>
      <c r="X98" s="70">
        <f t="shared" si="29"/>
        <v>-1.896036207567664E-2</v>
      </c>
      <c r="Y98" s="62">
        <f t="shared" si="30"/>
        <v>-0.14673036153954977</v>
      </c>
      <c r="Z98" s="62">
        <f t="shared" si="31"/>
        <v>-0.48966926030571845</v>
      </c>
      <c r="AA98" s="62">
        <f t="shared" si="32"/>
        <v>0.3593551837957345</v>
      </c>
      <c r="AB98" s="62">
        <f t="shared" si="33"/>
        <v>1.1560005981008978</v>
      </c>
      <c r="AC98" s="62">
        <f t="shared" si="34"/>
        <v>-0.66621463837874817</v>
      </c>
      <c r="AD98" s="62">
        <f t="shared" si="35"/>
        <v>0.16878457941363734</v>
      </c>
      <c r="AE98" s="62">
        <f t="shared" si="36"/>
        <v>2.1905408971152118E-2</v>
      </c>
      <c r="AF98" s="62">
        <f t="shared" si="27"/>
        <v>-0.79435307470923577</v>
      </c>
      <c r="AG98" s="62">
        <f t="shared" si="28"/>
        <v>188.75784905660376</v>
      </c>
    </row>
    <row r="99" spans="3:33" x14ac:dyDescent="0.3">
      <c r="C99" s="101" t="s">
        <v>297</v>
      </c>
      <c r="D99" s="74">
        <f t="shared" si="25"/>
        <v>2.0715059999999998</v>
      </c>
      <c r="E99" s="30">
        <v>0</v>
      </c>
      <c r="F99" s="30">
        <v>0</v>
      </c>
      <c r="G99" s="30">
        <v>2.0715059999999998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79"/>
      <c r="N99" s="74">
        <f t="shared" si="26"/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81">
        <v>0</v>
      </c>
      <c r="X99" s="70" t="str">
        <f t="shared" si="29"/>
        <v>-</v>
      </c>
      <c r="Y99" s="62" t="str">
        <f t="shared" si="30"/>
        <v>-</v>
      </c>
      <c r="Z99" s="62" t="str">
        <f t="shared" si="31"/>
        <v>-</v>
      </c>
      <c r="AA99" s="62" t="str">
        <f t="shared" si="32"/>
        <v>-</v>
      </c>
      <c r="AB99" s="62" t="str">
        <f t="shared" si="33"/>
        <v>-</v>
      </c>
      <c r="AC99" s="62" t="str">
        <f t="shared" si="34"/>
        <v>-</v>
      </c>
      <c r="AD99" s="62" t="str">
        <f t="shared" si="35"/>
        <v>-</v>
      </c>
      <c r="AE99" s="62" t="str">
        <f t="shared" si="36"/>
        <v>-</v>
      </c>
      <c r="AF99" s="62" t="str">
        <f t="shared" si="27"/>
        <v>-</v>
      </c>
      <c r="AG99" s="62" t="str">
        <f t="shared" si="28"/>
        <v>-</v>
      </c>
    </row>
    <row r="100" spans="3:33" x14ac:dyDescent="0.3">
      <c r="C100" s="101" t="s">
        <v>280</v>
      </c>
      <c r="D100" s="74">
        <f t="shared" si="25"/>
        <v>30.227495999999999</v>
      </c>
      <c r="E100" s="30">
        <v>0</v>
      </c>
      <c r="F100" s="30">
        <v>0</v>
      </c>
      <c r="G100" s="30">
        <v>30.227495999999999</v>
      </c>
      <c r="H100" s="18">
        <v>0</v>
      </c>
      <c r="I100" s="18">
        <v>0</v>
      </c>
      <c r="J100" s="18">
        <v>0</v>
      </c>
      <c r="K100" s="18">
        <v>0</v>
      </c>
      <c r="L100" s="30">
        <v>0</v>
      </c>
      <c r="M100" s="79"/>
      <c r="N100" s="74">
        <f t="shared" si="26"/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81">
        <v>0</v>
      </c>
      <c r="X100" s="70" t="str">
        <f t="shared" si="29"/>
        <v>-</v>
      </c>
      <c r="Y100" s="62" t="str">
        <f t="shared" si="30"/>
        <v>-</v>
      </c>
      <c r="Z100" s="62" t="str">
        <f t="shared" si="31"/>
        <v>-</v>
      </c>
      <c r="AA100" s="62" t="str">
        <f t="shared" si="32"/>
        <v>-</v>
      </c>
      <c r="AB100" s="62" t="str">
        <f t="shared" si="33"/>
        <v>-</v>
      </c>
      <c r="AC100" s="62" t="str">
        <f t="shared" si="34"/>
        <v>-</v>
      </c>
      <c r="AD100" s="62" t="str">
        <f t="shared" si="35"/>
        <v>-</v>
      </c>
      <c r="AE100" s="62" t="str">
        <f t="shared" si="36"/>
        <v>-</v>
      </c>
      <c r="AF100" s="62" t="str">
        <f t="shared" si="27"/>
        <v>-</v>
      </c>
      <c r="AG100" s="62" t="str">
        <f t="shared" si="28"/>
        <v>-</v>
      </c>
    </row>
    <row r="101" spans="3:33" x14ac:dyDescent="0.3">
      <c r="C101" s="151" t="s">
        <v>329</v>
      </c>
      <c r="D101" s="74">
        <f t="shared" si="25"/>
        <v>17.345459999999999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17.345459999999999</v>
      </c>
      <c r="L101" s="30">
        <v>0</v>
      </c>
      <c r="M101" s="79"/>
      <c r="N101" s="74">
        <f t="shared" si="26"/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81">
        <v>0</v>
      </c>
      <c r="X101" s="70" t="str">
        <f t="shared" si="29"/>
        <v>-</v>
      </c>
      <c r="Y101" s="62" t="str">
        <f t="shared" si="30"/>
        <v>-</v>
      </c>
      <c r="Z101" s="62" t="str">
        <f t="shared" si="31"/>
        <v>-</v>
      </c>
      <c r="AA101" s="62" t="str">
        <f t="shared" si="32"/>
        <v>-</v>
      </c>
      <c r="AB101" s="62" t="str">
        <f t="shared" si="33"/>
        <v>-</v>
      </c>
      <c r="AC101" s="62" t="str">
        <f t="shared" si="34"/>
        <v>-</v>
      </c>
      <c r="AD101" s="62" t="str">
        <f t="shared" si="35"/>
        <v>-</v>
      </c>
      <c r="AE101" s="62" t="str">
        <f t="shared" si="36"/>
        <v>-</v>
      </c>
      <c r="AF101" s="62" t="str">
        <f t="shared" si="27"/>
        <v>-</v>
      </c>
      <c r="AG101" s="62" t="str">
        <f t="shared" si="28"/>
        <v>-</v>
      </c>
    </row>
    <row r="102" spans="3:33" x14ac:dyDescent="0.3">
      <c r="C102" s="101" t="s">
        <v>244</v>
      </c>
      <c r="D102" s="74">
        <f t="shared" si="25"/>
        <v>0</v>
      </c>
      <c r="E102" s="18">
        <v>0</v>
      </c>
      <c r="F102" s="18">
        <v>0</v>
      </c>
      <c r="G102" s="18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79"/>
      <c r="N102" s="74">
        <f t="shared" si="26"/>
        <v>3.1194600000000001</v>
      </c>
      <c r="O102" s="18">
        <v>0</v>
      </c>
      <c r="P102" s="18">
        <v>0</v>
      </c>
      <c r="Q102" s="18">
        <v>0</v>
      </c>
      <c r="R102" s="18">
        <v>0</v>
      </c>
      <c r="S102" s="18">
        <v>2.8668360000000002</v>
      </c>
      <c r="T102" s="18">
        <v>5.5399999999999998E-2</v>
      </c>
      <c r="U102" s="18">
        <v>0.19722400000000001</v>
      </c>
      <c r="V102" s="18">
        <v>0</v>
      </c>
      <c r="W102" s="81">
        <v>0</v>
      </c>
      <c r="X102" s="70">
        <f t="shared" si="29"/>
        <v>-1</v>
      </c>
      <c r="Y102" s="62" t="str">
        <f t="shared" si="30"/>
        <v>-</v>
      </c>
      <c r="Z102" s="62" t="str">
        <f t="shared" si="31"/>
        <v>-</v>
      </c>
      <c r="AA102" s="62" t="str">
        <f t="shared" si="32"/>
        <v>-</v>
      </c>
      <c r="AB102" s="62" t="str">
        <f t="shared" si="33"/>
        <v>-</v>
      </c>
      <c r="AC102" s="62">
        <f t="shared" si="34"/>
        <v>-1</v>
      </c>
      <c r="AD102" s="62">
        <f t="shared" si="35"/>
        <v>-1</v>
      </c>
      <c r="AE102" s="62">
        <f t="shared" si="36"/>
        <v>-1</v>
      </c>
      <c r="AF102" s="62" t="str">
        <f t="shared" si="27"/>
        <v>-</v>
      </c>
      <c r="AG102" s="62" t="str">
        <f t="shared" si="28"/>
        <v>-</v>
      </c>
    </row>
    <row r="103" spans="3:33" x14ac:dyDescent="0.3">
      <c r="C103" s="101" t="s">
        <v>245</v>
      </c>
      <c r="D103" s="74">
        <f t="shared" si="25"/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30">
        <v>0</v>
      </c>
      <c r="M103" s="79"/>
      <c r="N103" s="74">
        <f t="shared" si="26"/>
        <v>52.063873000000008</v>
      </c>
      <c r="O103" s="18">
        <v>2.14378</v>
      </c>
      <c r="P103" s="18">
        <v>0</v>
      </c>
      <c r="Q103" s="18">
        <v>36.090564000000001</v>
      </c>
      <c r="R103" s="18">
        <v>2.5527999999999999E-2</v>
      </c>
      <c r="S103" s="18">
        <v>0</v>
      </c>
      <c r="T103" s="18">
        <v>9.7456980000000009</v>
      </c>
      <c r="U103" s="18">
        <v>4.0583030000000004</v>
      </c>
      <c r="V103" s="18">
        <v>0</v>
      </c>
      <c r="W103" s="81">
        <v>0</v>
      </c>
      <c r="X103" s="70">
        <f t="shared" si="29"/>
        <v>-1</v>
      </c>
      <c r="Y103" s="62">
        <f t="shared" si="30"/>
        <v>-1</v>
      </c>
      <c r="Z103" s="62" t="str">
        <f t="shared" si="31"/>
        <v>-</v>
      </c>
      <c r="AA103" s="62">
        <f t="shared" si="32"/>
        <v>-1</v>
      </c>
      <c r="AB103" s="62">
        <f t="shared" si="33"/>
        <v>-1</v>
      </c>
      <c r="AC103" s="62" t="str">
        <f t="shared" si="34"/>
        <v>-</v>
      </c>
      <c r="AD103" s="62">
        <f t="shared" si="35"/>
        <v>-1</v>
      </c>
      <c r="AE103" s="62">
        <f t="shared" si="36"/>
        <v>-1</v>
      </c>
      <c r="AF103" s="62" t="str">
        <f t="shared" si="27"/>
        <v>-</v>
      </c>
      <c r="AG103" s="62" t="str">
        <f t="shared" si="28"/>
        <v>-</v>
      </c>
    </row>
    <row r="104" spans="3:33" x14ac:dyDescent="0.3">
      <c r="C104" s="101" t="s">
        <v>246</v>
      </c>
      <c r="D104" s="74">
        <f t="shared" si="25"/>
        <v>6.6555929999999996</v>
      </c>
      <c r="E104" s="30">
        <v>3.6727650000000001</v>
      </c>
      <c r="F104" s="30">
        <v>0</v>
      </c>
      <c r="G104" s="30">
        <v>1.812449</v>
      </c>
      <c r="H104" s="30">
        <v>0</v>
      </c>
      <c r="I104" s="30">
        <v>0</v>
      </c>
      <c r="J104" s="30">
        <v>1.1703790000000001</v>
      </c>
      <c r="K104" s="30">
        <v>0</v>
      </c>
      <c r="L104" s="30">
        <v>0</v>
      </c>
      <c r="M104" s="79"/>
      <c r="N104" s="74">
        <f t="shared" si="26"/>
        <v>1.9322599999999999</v>
      </c>
      <c r="O104" s="18">
        <v>0</v>
      </c>
      <c r="P104" s="18">
        <v>4.0701000000000001E-2</v>
      </c>
      <c r="Q104" s="18">
        <v>0</v>
      </c>
      <c r="R104" s="18">
        <v>5.4643999999999998E-2</v>
      </c>
      <c r="S104" s="18">
        <v>0</v>
      </c>
      <c r="T104" s="18">
        <v>1.7555689999999999</v>
      </c>
      <c r="U104" s="18">
        <v>8.1346000000000002E-2</v>
      </c>
      <c r="V104" s="18">
        <v>0</v>
      </c>
      <c r="W104" s="81">
        <v>0</v>
      </c>
      <c r="X104" s="70">
        <f t="shared" si="29"/>
        <v>2.4444603728276735</v>
      </c>
      <c r="Y104" s="62" t="str">
        <f t="shared" si="30"/>
        <v>-</v>
      </c>
      <c r="Z104" s="62">
        <f t="shared" si="31"/>
        <v>-1</v>
      </c>
      <c r="AA104" s="62" t="str">
        <f t="shared" si="32"/>
        <v>-</v>
      </c>
      <c r="AB104" s="62">
        <f t="shared" si="33"/>
        <v>-1</v>
      </c>
      <c r="AC104" s="62" t="str">
        <f t="shared" si="34"/>
        <v>-</v>
      </c>
      <c r="AD104" s="62">
        <f t="shared" si="35"/>
        <v>-0.33333352320529697</v>
      </c>
      <c r="AE104" s="62">
        <f t="shared" si="36"/>
        <v>-1</v>
      </c>
      <c r="AF104" s="62" t="str">
        <f t="shared" si="27"/>
        <v>-</v>
      </c>
      <c r="AG104" s="62" t="str">
        <f t="shared" si="28"/>
        <v>-</v>
      </c>
    </row>
    <row r="105" spans="3:33" x14ac:dyDescent="0.3">
      <c r="C105" s="101" t="s">
        <v>247</v>
      </c>
      <c r="D105" s="74">
        <f t="shared" si="25"/>
        <v>247.85812700000002</v>
      </c>
      <c r="E105" s="30">
        <v>26.655875999999999</v>
      </c>
      <c r="F105" s="30">
        <v>16.385769</v>
      </c>
      <c r="G105" s="30">
        <v>22.083304999999999</v>
      </c>
      <c r="H105" s="30">
        <v>29.349336000000001</v>
      </c>
      <c r="I105" s="30">
        <v>19.681939</v>
      </c>
      <c r="J105" s="30">
        <v>14.796699</v>
      </c>
      <c r="K105" s="30">
        <v>46.533318999999999</v>
      </c>
      <c r="L105" s="30">
        <v>53.999287000000002</v>
      </c>
      <c r="M105" s="79">
        <v>18.372596999999999</v>
      </c>
      <c r="N105" s="74">
        <f t="shared" si="26"/>
        <v>1093.3397479999999</v>
      </c>
      <c r="O105" s="18">
        <v>12.607267</v>
      </c>
      <c r="P105" s="18">
        <v>50.347669000000003</v>
      </c>
      <c r="Q105" s="18">
        <v>391.26888600000001</v>
      </c>
      <c r="R105" s="18">
        <v>13.364837</v>
      </c>
      <c r="S105" s="18">
        <v>29.500935999999999</v>
      </c>
      <c r="T105" s="18">
        <v>499.02490599999999</v>
      </c>
      <c r="U105" s="18">
        <v>39.662488000000003</v>
      </c>
      <c r="V105" s="18">
        <v>19.034103000000002</v>
      </c>
      <c r="W105" s="81">
        <v>38.528655999999998</v>
      </c>
      <c r="X105" s="70">
        <f t="shared" si="29"/>
        <v>-0.77330182365234923</v>
      </c>
      <c r="Y105" s="62">
        <f t="shared" si="30"/>
        <v>1.1143262849910291</v>
      </c>
      <c r="Z105" s="62">
        <f t="shared" si="31"/>
        <v>-0.67454761411099295</v>
      </c>
      <c r="AA105" s="62">
        <f t="shared" si="32"/>
        <v>-0.94355977234540445</v>
      </c>
      <c r="AB105" s="62">
        <f t="shared" si="33"/>
        <v>1.1960115188834703</v>
      </c>
      <c r="AC105" s="62">
        <f t="shared" si="34"/>
        <v>-0.33283679541557598</v>
      </c>
      <c r="AD105" s="62">
        <f t="shared" si="35"/>
        <v>-0.97034877653982265</v>
      </c>
      <c r="AE105" s="62">
        <f t="shared" si="36"/>
        <v>0.17323247598587344</v>
      </c>
      <c r="AF105" s="62">
        <f t="shared" si="27"/>
        <v>1.8369756641539658</v>
      </c>
      <c r="AG105" s="62">
        <f t="shared" si="28"/>
        <v>-0.52314461734663154</v>
      </c>
    </row>
    <row r="106" spans="3:33" x14ac:dyDescent="0.3">
      <c r="C106" s="101" t="s">
        <v>248</v>
      </c>
      <c r="D106" s="74">
        <f t="shared" si="25"/>
        <v>39.505970999999995</v>
      </c>
      <c r="E106" s="30">
        <v>3.447756</v>
      </c>
      <c r="F106" s="30">
        <v>0</v>
      </c>
      <c r="G106" s="30">
        <v>2.9743089999999999</v>
      </c>
      <c r="H106" s="30">
        <v>3.082411</v>
      </c>
      <c r="I106" s="30">
        <v>14.321001000000001</v>
      </c>
      <c r="J106" s="30">
        <v>8.5952649999999995</v>
      </c>
      <c r="K106" s="30">
        <v>2.809199</v>
      </c>
      <c r="L106" s="30">
        <v>2.084009</v>
      </c>
      <c r="M106" s="79">
        <v>2.192021</v>
      </c>
      <c r="N106" s="74">
        <f t="shared" si="26"/>
        <v>1.968485</v>
      </c>
      <c r="O106" s="18">
        <v>0</v>
      </c>
      <c r="P106" s="18">
        <v>0</v>
      </c>
      <c r="Q106" s="18">
        <v>0.58824900000000002</v>
      </c>
      <c r="R106" s="18">
        <v>0</v>
      </c>
      <c r="S106" s="18">
        <v>0</v>
      </c>
      <c r="T106" s="18">
        <v>5.8847999999999998E-2</v>
      </c>
      <c r="U106" s="18">
        <v>0</v>
      </c>
      <c r="V106" s="18">
        <v>1.321388</v>
      </c>
      <c r="W106" s="81">
        <v>0</v>
      </c>
      <c r="X106" s="70">
        <f t="shared" si="29"/>
        <v>19.069226333957332</v>
      </c>
      <c r="Y106" s="62" t="str">
        <f t="shared" si="30"/>
        <v>-</v>
      </c>
      <c r="Z106" s="62" t="str">
        <f t="shared" si="31"/>
        <v>-</v>
      </c>
      <c r="AA106" s="62">
        <f t="shared" si="32"/>
        <v>4.0562074903654741</v>
      </c>
      <c r="AB106" s="62" t="str">
        <f t="shared" si="33"/>
        <v>-</v>
      </c>
      <c r="AC106" s="62" t="str">
        <f t="shared" si="34"/>
        <v>-</v>
      </c>
      <c r="AD106" s="62">
        <f t="shared" si="35"/>
        <v>145.05874456226209</v>
      </c>
      <c r="AE106" s="62" t="str">
        <f t="shared" si="36"/>
        <v>-</v>
      </c>
      <c r="AF106" s="62">
        <f t="shared" si="27"/>
        <v>0.57713631423926959</v>
      </c>
      <c r="AG106" s="62" t="str">
        <f t="shared" si="28"/>
        <v>-</v>
      </c>
    </row>
    <row r="107" spans="3:33" x14ac:dyDescent="0.3">
      <c r="C107" s="101" t="s">
        <v>288</v>
      </c>
      <c r="D107" s="74">
        <f t="shared" si="25"/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30">
        <v>0</v>
      </c>
      <c r="M107" s="79"/>
      <c r="N107" s="74">
        <f t="shared" si="26"/>
        <v>25.196936999999998</v>
      </c>
      <c r="O107" s="18">
        <v>0</v>
      </c>
      <c r="P107" s="18">
        <v>7.1481180000000002</v>
      </c>
      <c r="Q107" s="18">
        <v>7.1481070000000004</v>
      </c>
      <c r="R107" s="18">
        <v>0</v>
      </c>
      <c r="S107" s="18">
        <v>10.900712</v>
      </c>
      <c r="T107" s="18">
        <v>0</v>
      </c>
      <c r="U107" s="18">
        <v>0</v>
      </c>
      <c r="V107" s="18">
        <v>0</v>
      </c>
      <c r="W107" s="81">
        <v>0</v>
      </c>
      <c r="X107" s="70">
        <f t="shared" si="29"/>
        <v>-1</v>
      </c>
      <c r="Y107" s="62" t="str">
        <f t="shared" si="30"/>
        <v>-</v>
      </c>
      <c r="Z107" s="62">
        <f t="shared" si="31"/>
        <v>-1</v>
      </c>
      <c r="AA107" s="62">
        <f t="shared" si="32"/>
        <v>-1</v>
      </c>
      <c r="AB107" s="62" t="str">
        <f t="shared" si="33"/>
        <v>-</v>
      </c>
      <c r="AC107" s="62">
        <f t="shared" si="34"/>
        <v>-1</v>
      </c>
      <c r="AD107" s="62" t="str">
        <f t="shared" si="35"/>
        <v>-</v>
      </c>
      <c r="AE107" s="62" t="str">
        <f t="shared" si="36"/>
        <v>-</v>
      </c>
      <c r="AF107" s="62" t="str">
        <f t="shared" si="27"/>
        <v>-</v>
      </c>
      <c r="AG107" s="62" t="str">
        <f t="shared" si="28"/>
        <v>-</v>
      </c>
    </row>
    <row r="108" spans="3:33" x14ac:dyDescent="0.3">
      <c r="C108" s="101" t="s">
        <v>249</v>
      </c>
      <c r="D108" s="74">
        <f t="shared" si="25"/>
        <v>11.316974999999999</v>
      </c>
      <c r="E108" s="30">
        <v>0</v>
      </c>
      <c r="F108" s="30">
        <v>5.3011739999999996</v>
      </c>
      <c r="G108" s="30">
        <v>2.100768</v>
      </c>
      <c r="H108" s="30">
        <v>0</v>
      </c>
      <c r="I108" s="30">
        <v>0</v>
      </c>
      <c r="J108" s="30">
        <v>0</v>
      </c>
      <c r="K108" s="30">
        <v>0</v>
      </c>
      <c r="L108" s="30">
        <v>1.4474000000000001E-2</v>
      </c>
      <c r="M108" s="79">
        <v>3.9005589999999999</v>
      </c>
      <c r="N108" s="74">
        <f t="shared" si="26"/>
        <v>118.02937800000001</v>
      </c>
      <c r="O108" s="18">
        <v>2.1045180000000001</v>
      </c>
      <c r="P108" s="18">
        <v>0</v>
      </c>
      <c r="Q108" s="18">
        <v>0</v>
      </c>
      <c r="R108" s="18">
        <v>0</v>
      </c>
      <c r="S108" s="18">
        <v>59.584448999999999</v>
      </c>
      <c r="T108" s="18">
        <v>56.340411000000003</v>
      </c>
      <c r="U108" s="18">
        <v>0</v>
      </c>
      <c r="V108" s="18">
        <v>0</v>
      </c>
      <c r="W108" s="81">
        <v>0</v>
      </c>
      <c r="X108" s="70">
        <f t="shared" si="29"/>
        <v>-0.90411730374449661</v>
      </c>
      <c r="Y108" s="62">
        <f t="shared" si="30"/>
        <v>-1</v>
      </c>
      <c r="Z108" s="62" t="str">
        <f t="shared" si="31"/>
        <v>-</v>
      </c>
      <c r="AA108" s="62" t="str">
        <f t="shared" si="32"/>
        <v>-</v>
      </c>
      <c r="AB108" s="62" t="str">
        <f t="shared" si="33"/>
        <v>-</v>
      </c>
      <c r="AC108" s="62">
        <f t="shared" si="34"/>
        <v>-1</v>
      </c>
      <c r="AD108" s="62">
        <f t="shared" si="35"/>
        <v>-1</v>
      </c>
      <c r="AE108" s="62" t="str">
        <f t="shared" si="36"/>
        <v>-</v>
      </c>
      <c r="AF108" s="62" t="str">
        <f t="shared" si="27"/>
        <v>-</v>
      </c>
      <c r="AG108" s="62" t="str">
        <f t="shared" si="28"/>
        <v>-</v>
      </c>
    </row>
    <row r="109" spans="3:33" x14ac:dyDescent="0.3">
      <c r="C109" s="101" t="s">
        <v>250</v>
      </c>
      <c r="D109" s="74">
        <f t="shared" si="25"/>
        <v>228.91309600000002</v>
      </c>
      <c r="E109" s="30">
        <v>15.095414999999999</v>
      </c>
      <c r="F109" s="30">
        <v>46.824525999999999</v>
      </c>
      <c r="G109" s="30">
        <v>33.138638999999998</v>
      </c>
      <c r="H109" s="30">
        <v>60.810259000000002</v>
      </c>
      <c r="I109" s="30">
        <v>1.610079</v>
      </c>
      <c r="J109" s="30">
        <v>6.7141450000000003</v>
      </c>
      <c r="K109" s="30">
        <v>0</v>
      </c>
      <c r="L109" s="30">
        <v>54.909958000000003</v>
      </c>
      <c r="M109" s="79">
        <v>9.8100749999999994</v>
      </c>
      <c r="N109" s="74">
        <f t="shared" si="26"/>
        <v>227.92151200000004</v>
      </c>
      <c r="O109" s="18">
        <v>0</v>
      </c>
      <c r="P109" s="18">
        <v>17.585936</v>
      </c>
      <c r="Q109" s="18">
        <v>35.465722</v>
      </c>
      <c r="R109" s="18">
        <v>33.442166</v>
      </c>
      <c r="S109" s="18">
        <v>3.4402680000000001</v>
      </c>
      <c r="T109" s="18">
        <v>42.597355</v>
      </c>
      <c r="U109" s="18">
        <v>61.056348</v>
      </c>
      <c r="V109" s="18">
        <v>5.145575</v>
      </c>
      <c r="W109" s="81">
        <v>29.188141999999999</v>
      </c>
      <c r="X109" s="70">
        <f t="shared" si="29"/>
        <v>4.3505502894347625E-3</v>
      </c>
      <c r="Y109" s="62" t="str">
        <f t="shared" si="30"/>
        <v>-</v>
      </c>
      <c r="Z109" s="62">
        <f t="shared" si="31"/>
        <v>1.6626121009424804</v>
      </c>
      <c r="AA109" s="62">
        <f t="shared" si="32"/>
        <v>-6.5614990158666453E-2</v>
      </c>
      <c r="AB109" s="62">
        <f t="shared" si="33"/>
        <v>0.81837082562176144</v>
      </c>
      <c r="AC109" s="62">
        <f t="shared" si="34"/>
        <v>-0.53199024029523279</v>
      </c>
      <c r="AD109" s="62">
        <f t="shared" si="35"/>
        <v>-0.84238117601433238</v>
      </c>
      <c r="AE109" s="62">
        <f t="shared" si="36"/>
        <v>-1</v>
      </c>
      <c r="AF109" s="62">
        <f t="shared" si="27"/>
        <v>9.6712967938471408</v>
      </c>
      <c r="AG109" s="62">
        <f t="shared" si="28"/>
        <v>-0.6639020393966838</v>
      </c>
    </row>
    <row r="110" spans="3:33" x14ac:dyDescent="0.3">
      <c r="C110" s="108" t="s">
        <v>13</v>
      </c>
      <c r="D110" s="107">
        <f t="shared" ref="D110:M110" si="37">SUM(D7:D109)</f>
        <v>51723.717612000008</v>
      </c>
      <c r="E110" s="133">
        <f t="shared" si="37"/>
        <v>6211.4129430000003</v>
      </c>
      <c r="F110" s="131">
        <f t="shared" si="37"/>
        <v>5185.5117660000005</v>
      </c>
      <c r="G110" s="131">
        <f t="shared" si="37"/>
        <v>7026.8447400000005</v>
      </c>
      <c r="H110" s="131">
        <f t="shared" si="37"/>
        <v>4975.8831600000003</v>
      </c>
      <c r="I110" s="132">
        <f t="shared" si="37"/>
        <v>4532.2291130000012</v>
      </c>
      <c r="J110" s="133">
        <f t="shared" si="37"/>
        <v>5520.5300900000011</v>
      </c>
      <c r="K110" s="132">
        <f t="shared" si="37"/>
        <v>6483.1798450000006</v>
      </c>
      <c r="L110" s="133">
        <f t="shared" si="37"/>
        <v>5741.2701959999995</v>
      </c>
      <c r="M110" s="135">
        <f t="shared" si="37"/>
        <v>6046.8557589999991</v>
      </c>
      <c r="N110" s="68">
        <f t="shared" ref="N110:W110" si="38">SUM(N7:N109)</f>
        <v>56522.647979000008</v>
      </c>
      <c r="O110" s="131">
        <f t="shared" si="38"/>
        <v>6522.1309620000002</v>
      </c>
      <c r="P110" s="131">
        <f t="shared" si="38"/>
        <v>5421.4717879999998</v>
      </c>
      <c r="Q110" s="131">
        <f t="shared" si="38"/>
        <v>5466.9043169999995</v>
      </c>
      <c r="R110" s="132">
        <f t="shared" si="38"/>
        <v>6128.3386569999984</v>
      </c>
      <c r="S110" s="133">
        <f t="shared" si="38"/>
        <v>6388.0001639999982</v>
      </c>
      <c r="T110" s="131">
        <f t="shared" si="38"/>
        <v>6877.8889600000011</v>
      </c>
      <c r="U110" s="132">
        <f t="shared" si="38"/>
        <v>6957.8952759999993</v>
      </c>
      <c r="V110" s="133">
        <f t="shared" si="38"/>
        <v>6874.1454629999998</v>
      </c>
      <c r="W110" s="135">
        <f t="shared" si="38"/>
        <v>5885.8723920000002</v>
      </c>
      <c r="X110" s="69">
        <f>IF(ISERROR(D110/N110-1),"-",(D110/N110-1))</f>
        <v>-8.49027874416457E-2</v>
      </c>
      <c r="Y110" s="142">
        <f>IF(ISERROR(E110/O110-1),"-",(E110/O110-1))</f>
        <v>-4.7640567294698788E-2</v>
      </c>
      <c r="Z110" s="143">
        <f t="shared" ref="Z110:AE110" si="39">IF(ISERROR(F110/P110-1),"-",(F110/P110-1))</f>
        <v>-4.3523240777952221E-2</v>
      </c>
      <c r="AA110" s="144">
        <f t="shared" si="39"/>
        <v>0.28534255083799032</v>
      </c>
      <c r="AB110" s="143">
        <f t="shared" si="39"/>
        <v>-0.18805349402217253</v>
      </c>
      <c r="AC110" s="143">
        <f t="shared" si="39"/>
        <v>-0.2905089235060323</v>
      </c>
      <c r="AD110" s="144">
        <f t="shared" si="39"/>
        <v>-0.19735108808735402</v>
      </c>
      <c r="AE110" s="143">
        <f t="shared" si="39"/>
        <v>-6.8226872088380519E-2</v>
      </c>
      <c r="AF110" s="144">
        <f t="shared" si="27"/>
        <v>-0.16480234133794336</v>
      </c>
      <c r="AG110" s="150">
        <f t="shared" si="28"/>
        <v>2.7350808219832601E-2</v>
      </c>
    </row>
    <row r="111" spans="3:33" x14ac:dyDescent="0.3">
      <c r="C111" s="2" t="s">
        <v>292</v>
      </c>
    </row>
  </sheetData>
  <mergeCells count="7">
    <mergeCell ref="X4:AG4"/>
    <mergeCell ref="X5:AG5"/>
    <mergeCell ref="C5:C6"/>
    <mergeCell ref="D4:M4"/>
    <mergeCell ref="N4:W4"/>
    <mergeCell ref="D5:M5"/>
    <mergeCell ref="N5:W5"/>
  </mergeCells>
  <pageMargins left="0.7" right="0.7" top="0.75" bottom="0.75" header="0.3" footer="0.3"/>
  <ignoredErrors>
    <ignoredError sqref="N7:N10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3" width="18.6640625" style="2" customWidth="1"/>
    <col min="4" max="6" width="20.77734375" style="2" customWidth="1"/>
    <col min="7" max="7" width="23.77734375" style="2" customWidth="1"/>
    <col min="8" max="12" width="20.77734375" style="2" customWidth="1"/>
    <col min="13" max="13" width="25.33203125" style="2" customWidth="1"/>
    <col min="14" max="17" width="20.77734375" style="2" customWidth="1"/>
    <col min="18" max="18" width="21" style="2" customWidth="1"/>
    <col min="19" max="19" width="23.109375" style="2" customWidth="1"/>
    <col min="20" max="20" width="20.5546875" style="2" customWidth="1"/>
    <col min="21" max="16384" width="8.88671875" style="2"/>
  </cols>
  <sheetData>
    <row r="2" spans="1:20" x14ac:dyDescent="0.3">
      <c r="B2" s="3" t="s">
        <v>341</v>
      </c>
      <c r="C2" s="3"/>
      <c r="D2" s="1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0" x14ac:dyDescent="0.3">
      <c r="B3" s="3"/>
      <c r="C3" s="3"/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0" x14ac:dyDescent="0.3">
      <c r="B4" s="3"/>
      <c r="C4" s="190" t="s">
        <v>10</v>
      </c>
      <c r="D4" s="190"/>
      <c r="E4" s="190"/>
      <c r="F4" s="190"/>
      <c r="G4" s="190"/>
      <c r="H4" s="191"/>
      <c r="I4" s="177" t="s">
        <v>10</v>
      </c>
      <c r="J4" s="177"/>
      <c r="K4" s="177"/>
      <c r="L4" s="177"/>
      <c r="M4" s="177"/>
      <c r="N4" s="178"/>
      <c r="O4" s="192" t="s">
        <v>310</v>
      </c>
      <c r="P4" s="177"/>
      <c r="Q4" s="177"/>
      <c r="R4" s="177"/>
      <c r="S4" s="177"/>
      <c r="T4" s="180"/>
    </row>
    <row r="5" spans="1:20" x14ac:dyDescent="0.3">
      <c r="B5" s="175" t="s">
        <v>309</v>
      </c>
      <c r="C5" s="174">
        <v>2020</v>
      </c>
      <c r="D5" s="174"/>
      <c r="E5" s="174"/>
      <c r="F5" s="174"/>
      <c r="G5" s="174"/>
      <c r="H5" s="182"/>
      <c r="I5" s="188">
        <v>2019</v>
      </c>
      <c r="J5" s="188"/>
      <c r="K5" s="188"/>
      <c r="L5" s="188"/>
      <c r="M5" s="188"/>
      <c r="N5" s="189"/>
      <c r="O5" s="186" t="s">
        <v>311</v>
      </c>
      <c r="P5" s="174"/>
      <c r="Q5" s="174"/>
      <c r="R5" s="174"/>
      <c r="S5" s="174"/>
      <c r="T5" s="181"/>
    </row>
    <row r="6" spans="1:20" x14ac:dyDescent="0.3">
      <c r="B6" s="176"/>
      <c r="C6" s="14" t="s">
        <v>13</v>
      </c>
      <c r="D6" s="36" t="s">
        <v>321</v>
      </c>
      <c r="E6" s="57" t="s">
        <v>167</v>
      </c>
      <c r="F6" s="46" t="s">
        <v>8</v>
      </c>
      <c r="G6" s="46" t="s">
        <v>168</v>
      </c>
      <c r="H6" s="95" t="s">
        <v>322</v>
      </c>
      <c r="I6" s="41" t="s">
        <v>13</v>
      </c>
      <c r="J6" s="36" t="s">
        <v>321</v>
      </c>
      <c r="K6" s="14" t="s">
        <v>167</v>
      </c>
      <c r="L6" s="36" t="s">
        <v>8</v>
      </c>
      <c r="M6" s="36" t="s">
        <v>168</v>
      </c>
      <c r="N6" s="86" t="s">
        <v>322</v>
      </c>
      <c r="O6" s="14" t="s">
        <v>13</v>
      </c>
      <c r="P6" s="36" t="s">
        <v>321</v>
      </c>
      <c r="Q6" s="37" t="s">
        <v>167</v>
      </c>
      <c r="R6" s="36" t="s">
        <v>8</v>
      </c>
      <c r="S6" s="36" t="s">
        <v>168</v>
      </c>
      <c r="T6" s="38" t="s">
        <v>322</v>
      </c>
    </row>
    <row r="7" spans="1:20" x14ac:dyDescent="0.3">
      <c r="B7" s="91" t="s">
        <v>312</v>
      </c>
      <c r="C7" s="71">
        <f>SUM(D7:H7)</f>
        <v>6211.4129429999994</v>
      </c>
      <c r="D7" s="56">
        <v>361.243607</v>
      </c>
      <c r="E7" s="50">
        <v>5478.4846909999997</v>
      </c>
      <c r="F7" s="50">
        <v>131.91601</v>
      </c>
      <c r="G7" s="50">
        <v>0.80821399999999999</v>
      </c>
      <c r="H7" s="89">
        <v>238.960421</v>
      </c>
      <c r="I7" s="71">
        <f>SUM(J7:N7)</f>
        <v>6522.1309620000002</v>
      </c>
      <c r="J7" s="50">
        <v>426.19720599999999</v>
      </c>
      <c r="K7" s="50">
        <v>5689.3005730000004</v>
      </c>
      <c r="L7" s="18">
        <v>267.682073</v>
      </c>
      <c r="M7" s="18">
        <v>27.024162</v>
      </c>
      <c r="N7" s="81">
        <v>111.926948</v>
      </c>
      <c r="O7" s="90">
        <f>IF(ISERROR(C7/I7-1),"-",(C7/I7-1))</f>
        <v>-4.764056729469901E-2</v>
      </c>
      <c r="P7" s="61">
        <f t="shared" ref="P7:T13" si="0">IF(ISERROR(D7/J7-1),"-",(D7/J7-1))</f>
        <v>-0.15240268609362961</v>
      </c>
      <c r="Q7" s="61">
        <f t="shared" si="0"/>
        <v>-3.7054797737437251E-2</v>
      </c>
      <c r="R7" s="61">
        <f t="shared" si="0"/>
        <v>-0.50719146589992226</v>
      </c>
      <c r="S7" s="61">
        <f t="shared" si="0"/>
        <v>-0.97009291166919442</v>
      </c>
      <c r="T7" s="61">
        <f t="shared" si="0"/>
        <v>1.1349677201954975</v>
      </c>
    </row>
    <row r="8" spans="1:20" x14ac:dyDescent="0.3">
      <c r="B8" s="91" t="s">
        <v>313</v>
      </c>
      <c r="C8" s="71">
        <f t="shared" ref="C8:C15" si="1">SUM(D8:H8)</f>
        <v>5185.5117660000005</v>
      </c>
      <c r="D8" s="56">
        <v>338.48618099999999</v>
      </c>
      <c r="E8" s="50">
        <v>4729.2915149999999</v>
      </c>
      <c r="F8" s="50">
        <v>65.450457</v>
      </c>
      <c r="G8" s="50">
        <v>6.9921509999999998</v>
      </c>
      <c r="H8" s="89">
        <v>45.291462000000003</v>
      </c>
      <c r="I8" s="71">
        <f t="shared" ref="I8:I15" si="2">SUM(J8:N8)</f>
        <v>5421.4717880000007</v>
      </c>
      <c r="J8" s="50">
        <v>251.296367</v>
      </c>
      <c r="K8" s="50">
        <v>4934.0369620000001</v>
      </c>
      <c r="L8" s="18">
        <v>92.737041000000005</v>
      </c>
      <c r="M8" s="18">
        <v>0</v>
      </c>
      <c r="N8" s="81">
        <v>143.40141800000001</v>
      </c>
      <c r="O8" s="90">
        <f t="shared" ref="O8:O16" si="3">IF(ISERROR(C8/I8-1),"-",(C8/I8-1))</f>
        <v>-4.3523240777952443E-2</v>
      </c>
      <c r="P8" s="61">
        <f t="shared" si="0"/>
        <v>0.34696010547577871</v>
      </c>
      <c r="Q8" s="61">
        <f t="shared" si="0"/>
        <v>-4.1496536928456118E-2</v>
      </c>
      <c r="R8" s="61">
        <f t="shared" si="0"/>
        <v>-0.29423608631204878</v>
      </c>
      <c r="S8" s="61" t="str">
        <f t="shared" si="0"/>
        <v>-</v>
      </c>
      <c r="T8" s="61">
        <f t="shared" si="0"/>
        <v>-0.68416308128835934</v>
      </c>
    </row>
    <row r="9" spans="1:20" x14ac:dyDescent="0.3">
      <c r="B9" s="91" t="s">
        <v>314</v>
      </c>
      <c r="C9" s="71">
        <f t="shared" si="1"/>
        <v>7026.8447400000005</v>
      </c>
      <c r="D9" s="56">
        <v>317.92663800000003</v>
      </c>
      <c r="E9" s="50">
        <v>6281.8781749999998</v>
      </c>
      <c r="F9" s="50">
        <v>249.445187</v>
      </c>
      <c r="G9" s="50">
        <v>0</v>
      </c>
      <c r="H9" s="89">
        <v>177.59474</v>
      </c>
      <c r="I9" s="71">
        <f t="shared" si="2"/>
        <v>5466.9043169999995</v>
      </c>
      <c r="J9" s="50">
        <v>207.14639600000001</v>
      </c>
      <c r="K9" s="50">
        <v>4979.0540119999996</v>
      </c>
      <c r="L9" s="18">
        <v>189.95797099999999</v>
      </c>
      <c r="M9" s="18">
        <v>0</v>
      </c>
      <c r="N9" s="81">
        <v>90.745937999999995</v>
      </c>
      <c r="O9" s="90">
        <f t="shared" si="3"/>
        <v>0.28534255083799032</v>
      </c>
      <c r="P9" s="61">
        <f t="shared" si="0"/>
        <v>0.5347920318150261</v>
      </c>
      <c r="Q9" s="61">
        <f t="shared" si="0"/>
        <v>0.26166098215847189</v>
      </c>
      <c r="R9" s="61">
        <f t="shared" si="0"/>
        <v>0.31315988314067655</v>
      </c>
      <c r="S9" s="61" t="str">
        <f t="shared" si="0"/>
        <v>-</v>
      </c>
      <c r="T9" s="61">
        <f t="shared" si="0"/>
        <v>0.95705443035918591</v>
      </c>
    </row>
    <row r="10" spans="1:20" x14ac:dyDescent="0.3">
      <c r="B10" s="91" t="s">
        <v>315</v>
      </c>
      <c r="C10" s="71">
        <f t="shared" si="1"/>
        <v>4975.8831599999994</v>
      </c>
      <c r="D10" s="56">
        <v>44.731658000000003</v>
      </c>
      <c r="E10" s="50">
        <v>4684.3822019999998</v>
      </c>
      <c r="F10" s="50">
        <v>194.07919699999999</v>
      </c>
      <c r="G10" s="50">
        <v>0</v>
      </c>
      <c r="H10" s="89">
        <v>52.690103000000001</v>
      </c>
      <c r="I10" s="71">
        <f t="shared" si="2"/>
        <v>6128.3386570000011</v>
      </c>
      <c r="J10" s="50">
        <v>281.75684999999999</v>
      </c>
      <c r="K10" s="50">
        <v>5682.3297810000004</v>
      </c>
      <c r="L10" s="18">
        <v>52.371592</v>
      </c>
      <c r="M10" s="18">
        <v>0.89397899999999997</v>
      </c>
      <c r="N10" s="81">
        <v>110.98645500000001</v>
      </c>
      <c r="O10" s="90">
        <f t="shared" si="3"/>
        <v>-0.18805349402217308</v>
      </c>
      <c r="P10" s="61">
        <f t="shared" si="0"/>
        <v>-0.841240211196285</v>
      </c>
      <c r="Q10" s="61">
        <f t="shared" si="0"/>
        <v>-0.1756229605569245</v>
      </c>
      <c r="R10" s="61">
        <f t="shared" si="0"/>
        <v>2.7058105279671465</v>
      </c>
      <c r="S10" s="61">
        <f t="shared" si="0"/>
        <v>-1</v>
      </c>
      <c r="T10" s="61">
        <f t="shared" si="0"/>
        <v>-0.52525645584409375</v>
      </c>
    </row>
    <row r="11" spans="1:20" x14ac:dyDescent="0.3">
      <c r="B11" s="91" t="s">
        <v>4</v>
      </c>
      <c r="C11" s="71">
        <f t="shared" si="1"/>
        <v>4532.2291130000003</v>
      </c>
      <c r="D11" s="56">
        <v>132.81667999999999</v>
      </c>
      <c r="E11" s="50">
        <v>4144.7094090000001</v>
      </c>
      <c r="F11" s="50">
        <v>190.500417</v>
      </c>
      <c r="G11" s="50">
        <v>0</v>
      </c>
      <c r="H11" s="89">
        <v>64.202607</v>
      </c>
      <c r="I11" s="71">
        <f t="shared" si="2"/>
        <v>6388.000164000001</v>
      </c>
      <c r="J11" s="50">
        <v>355.11865299999999</v>
      </c>
      <c r="K11" s="50">
        <v>5856.4178970000003</v>
      </c>
      <c r="L11" s="18">
        <v>119.56646600000001</v>
      </c>
      <c r="M11" s="18">
        <v>1.991762</v>
      </c>
      <c r="N11" s="81">
        <v>54.905386</v>
      </c>
      <c r="O11" s="90">
        <f t="shared" si="3"/>
        <v>-0.29050892350603275</v>
      </c>
      <c r="P11" s="61">
        <f t="shared" si="0"/>
        <v>-0.62599351265279779</v>
      </c>
      <c r="Q11" s="61">
        <f t="shared" si="0"/>
        <v>-0.29227908904465938</v>
      </c>
      <c r="R11" s="61">
        <f t="shared" si="0"/>
        <v>0.59325957664417373</v>
      </c>
      <c r="S11" s="61">
        <f t="shared" si="0"/>
        <v>-1</v>
      </c>
      <c r="T11" s="61">
        <f t="shared" si="0"/>
        <v>0.16933167540248228</v>
      </c>
    </row>
    <row r="12" spans="1:20" x14ac:dyDescent="0.3">
      <c r="B12" s="91" t="s">
        <v>316</v>
      </c>
      <c r="C12" s="71">
        <f t="shared" si="1"/>
        <v>5520.5300900000002</v>
      </c>
      <c r="D12" s="56">
        <v>173.83749599999999</v>
      </c>
      <c r="E12" s="50">
        <v>4759.5046709999997</v>
      </c>
      <c r="F12" s="50">
        <v>364.40022299999998</v>
      </c>
      <c r="G12" s="50">
        <v>5.0185919999999999</v>
      </c>
      <c r="H12" s="89">
        <v>217.76910799999999</v>
      </c>
      <c r="I12" s="71">
        <f t="shared" si="2"/>
        <v>6877.8889600000002</v>
      </c>
      <c r="J12" s="50">
        <v>342.66403300000002</v>
      </c>
      <c r="K12" s="50">
        <v>6403.5055199999997</v>
      </c>
      <c r="L12" s="18">
        <v>100.42635900000001</v>
      </c>
      <c r="M12" s="18">
        <v>0</v>
      </c>
      <c r="N12" s="81">
        <v>31.293047999999999</v>
      </c>
      <c r="O12" s="90">
        <f t="shared" si="3"/>
        <v>-0.19735108808735402</v>
      </c>
      <c r="P12" s="61">
        <f t="shared" si="0"/>
        <v>-0.492688233200127</v>
      </c>
      <c r="Q12" s="61">
        <f t="shared" si="0"/>
        <v>-0.25673450953783206</v>
      </c>
      <c r="R12" s="61">
        <f t="shared" si="0"/>
        <v>2.6285316587052603</v>
      </c>
      <c r="S12" s="61" t="str">
        <f t="shared" si="0"/>
        <v>-</v>
      </c>
      <c r="T12" s="61">
        <f t="shared" si="0"/>
        <v>5.9590251483332652</v>
      </c>
    </row>
    <row r="13" spans="1:20" x14ac:dyDescent="0.3">
      <c r="B13" s="91" t="s">
        <v>317</v>
      </c>
      <c r="C13" s="71">
        <f t="shared" si="1"/>
        <v>6483.1798449999997</v>
      </c>
      <c r="D13" s="56">
        <v>305.55348700000002</v>
      </c>
      <c r="E13" s="50">
        <v>5175.3967439999997</v>
      </c>
      <c r="F13" s="50">
        <v>836.66767500000003</v>
      </c>
      <c r="G13" s="50">
        <v>5.8303900000000004</v>
      </c>
      <c r="H13" s="89">
        <v>159.731549</v>
      </c>
      <c r="I13" s="71">
        <f t="shared" si="2"/>
        <v>6957.8952760000002</v>
      </c>
      <c r="J13" s="50">
        <v>410.91256700000002</v>
      </c>
      <c r="K13" s="50">
        <v>6450.045118</v>
      </c>
      <c r="L13" s="18">
        <v>38.967796</v>
      </c>
      <c r="M13" s="18">
        <v>0</v>
      </c>
      <c r="N13" s="81">
        <v>57.969794999999998</v>
      </c>
      <c r="O13" s="90">
        <f t="shared" si="3"/>
        <v>-6.8226872088380741E-2</v>
      </c>
      <c r="P13" s="61">
        <f t="shared" si="0"/>
        <v>-0.25640267166616004</v>
      </c>
      <c r="Q13" s="61">
        <f t="shared" si="0"/>
        <v>-0.19761852059652529</v>
      </c>
      <c r="R13" s="61">
        <f t="shared" si="0"/>
        <v>20.47074663909655</v>
      </c>
      <c r="S13" s="61" t="str">
        <f t="shared" si="0"/>
        <v>-</v>
      </c>
      <c r="T13" s="61">
        <f t="shared" si="0"/>
        <v>1.7554271841051019</v>
      </c>
    </row>
    <row r="14" spans="1:20" x14ac:dyDescent="0.3">
      <c r="B14" s="91" t="s">
        <v>318</v>
      </c>
      <c r="C14" s="71">
        <f t="shared" si="1"/>
        <v>5741.2701959999995</v>
      </c>
      <c r="D14" s="56">
        <v>249.11854199999999</v>
      </c>
      <c r="E14" s="56">
        <v>5332.4032129999996</v>
      </c>
      <c r="F14" s="56">
        <v>115.212734</v>
      </c>
      <c r="G14" s="56">
        <v>0.13025700000000001</v>
      </c>
      <c r="H14" s="89">
        <v>44.405450000000002</v>
      </c>
      <c r="I14" s="71">
        <f t="shared" si="2"/>
        <v>6874.1454629999998</v>
      </c>
      <c r="J14" s="50">
        <v>422.62742200000002</v>
      </c>
      <c r="K14" s="50">
        <v>6322.0076449999997</v>
      </c>
      <c r="L14" s="18">
        <v>89.973422999999997</v>
      </c>
      <c r="M14" s="18">
        <v>0</v>
      </c>
      <c r="N14" s="81">
        <v>39.536973000000003</v>
      </c>
      <c r="O14" s="90">
        <f t="shared" si="3"/>
        <v>-0.16480234133794336</v>
      </c>
      <c r="P14" s="61">
        <f t="shared" ref="P14:P16" si="4">IF(ISERROR(D14/J14-1),"-",(D14/J14-1))</f>
        <v>-0.41054808790897634</v>
      </c>
      <c r="Q14" s="61">
        <f t="shared" ref="Q14:Q16" si="5">IF(ISERROR(E14/K14-1),"-",(E14/K14-1))</f>
        <v>-0.1565332545560375</v>
      </c>
      <c r="R14" s="61">
        <f t="shared" ref="R14:R16" si="6">IF(ISERROR(F14/L14-1),"-",(F14/L14-1))</f>
        <v>0.28051962633454552</v>
      </c>
      <c r="S14" s="61" t="str">
        <f t="shared" ref="S14:S16" si="7">IF(ISERROR(G14/M14-1),"-",(G14/M14-1))</f>
        <v>-</v>
      </c>
      <c r="T14" s="61">
        <f t="shared" ref="T14:T16" si="8">IF(ISERROR(H14/N14-1),"-",(H14/N14-1))</f>
        <v>0.12313732262710153</v>
      </c>
    </row>
    <row r="15" spans="1:20" x14ac:dyDescent="0.3">
      <c r="B15" s="91" t="s">
        <v>319</v>
      </c>
      <c r="C15" s="71">
        <f t="shared" si="1"/>
        <v>6046.855759</v>
      </c>
      <c r="D15" s="56">
        <v>298.63818099999997</v>
      </c>
      <c r="E15" s="56">
        <v>5518.8412879999996</v>
      </c>
      <c r="F15" s="56">
        <v>122.20475</v>
      </c>
      <c r="G15" s="56">
        <v>3.8494449999999998</v>
      </c>
      <c r="H15" s="89">
        <v>103.322095</v>
      </c>
      <c r="I15" s="71">
        <f t="shared" si="2"/>
        <v>5885.8723920000002</v>
      </c>
      <c r="J15" s="18">
        <v>280.247636</v>
      </c>
      <c r="K15" s="18">
        <v>5457.5314790000002</v>
      </c>
      <c r="L15" s="18">
        <v>49.566468</v>
      </c>
      <c r="M15" s="18">
        <v>0.19513900000000001</v>
      </c>
      <c r="N15" s="81">
        <v>98.331670000000003</v>
      </c>
      <c r="O15" s="90">
        <f t="shared" si="3"/>
        <v>2.7350808219832601E-2</v>
      </c>
      <c r="P15" s="61">
        <f t="shared" si="4"/>
        <v>6.5622480398014771E-2</v>
      </c>
      <c r="Q15" s="61">
        <f t="shared" si="5"/>
        <v>1.1233981743561827E-2</v>
      </c>
      <c r="R15" s="61">
        <f t="shared" si="6"/>
        <v>1.465472222067548</v>
      </c>
      <c r="S15" s="61">
        <f t="shared" si="7"/>
        <v>18.726682006159709</v>
      </c>
      <c r="T15" s="61">
        <f t="shared" si="8"/>
        <v>5.0750943210869925E-2</v>
      </c>
    </row>
    <row r="16" spans="1:20" x14ac:dyDescent="0.3">
      <c r="A16" s="11"/>
      <c r="B16" s="111" t="s">
        <v>13</v>
      </c>
      <c r="C16" s="68">
        <f t="shared" ref="C16:I16" si="9">SUM(C7:C15)</f>
        <v>51723.717611999993</v>
      </c>
      <c r="D16" s="131">
        <f t="shared" si="9"/>
        <v>2222.3524699999998</v>
      </c>
      <c r="E16" s="131">
        <f t="shared" si="9"/>
        <v>46104.891907999991</v>
      </c>
      <c r="F16" s="131">
        <f t="shared" si="9"/>
        <v>2269.8766500000002</v>
      </c>
      <c r="G16" s="132">
        <f t="shared" si="9"/>
        <v>22.629048999999998</v>
      </c>
      <c r="H16" s="133">
        <f t="shared" si="9"/>
        <v>1103.967535</v>
      </c>
      <c r="I16" s="96">
        <f t="shared" si="9"/>
        <v>56522.647979000008</v>
      </c>
      <c r="J16" s="131">
        <f t="shared" ref="J16:N16" si="10">SUM(J7:J13)</f>
        <v>2275.0920719999999</v>
      </c>
      <c r="K16" s="131">
        <f t="shared" si="10"/>
        <v>39994.689863</v>
      </c>
      <c r="L16" s="131">
        <f t="shared" si="10"/>
        <v>861.7092980000001</v>
      </c>
      <c r="M16" s="132">
        <f t="shared" si="10"/>
        <v>29.909903000000003</v>
      </c>
      <c r="N16" s="135">
        <f t="shared" si="10"/>
        <v>601.22898799999996</v>
      </c>
      <c r="O16" s="72">
        <f t="shared" si="3"/>
        <v>-8.4902787441645922E-2</v>
      </c>
      <c r="P16" s="136">
        <f t="shared" si="4"/>
        <v>-2.318130446194977E-2</v>
      </c>
      <c r="Q16" s="137">
        <f t="shared" si="5"/>
        <v>0.1527753325736545</v>
      </c>
      <c r="R16" s="137">
        <f t="shared" si="6"/>
        <v>1.6341559215715922</v>
      </c>
      <c r="S16" s="138">
        <f t="shared" si="7"/>
        <v>-0.24342619900840212</v>
      </c>
      <c r="T16" s="139">
        <f t="shared" si="8"/>
        <v>0.83618480983821097</v>
      </c>
    </row>
    <row r="17" spans="2:23" x14ac:dyDescent="0.3">
      <c r="B17" s="2" t="s">
        <v>292</v>
      </c>
      <c r="D17" s="162"/>
      <c r="E17" s="162"/>
      <c r="F17" s="162"/>
      <c r="G17" s="162"/>
      <c r="H17" s="162"/>
      <c r="I17" s="3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2:23" x14ac:dyDescent="0.3">
      <c r="D18" s="27"/>
      <c r="E18" s="28"/>
      <c r="F18" s="28"/>
      <c r="G18" s="28"/>
      <c r="H18" s="28"/>
      <c r="I18" s="28"/>
      <c r="J18" s="28"/>
      <c r="K18" s="28"/>
      <c r="L18" s="28"/>
      <c r="M18" s="28"/>
    </row>
    <row r="19" spans="2:23" x14ac:dyDescent="0.3">
      <c r="C19" s="2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23" x14ac:dyDescent="0.3">
      <c r="B20" s="27"/>
      <c r="C20" s="27"/>
    </row>
    <row r="21" spans="2:23" x14ac:dyDescent="0.3">
      <c r="B21" s="27"/>
      <c r="C21" s="27"/>
    </row>
    <row r="22" spans="2:23" x14ac:dyDescent="0.3">
      <c r="B22" s="27"/>
      <c r="C22" s="27"/>
    </row>
    <row r="23" spans="2:23" x14ac:dyDescent="0.3">
      <c r="B23" s="27"/>
      <c r="C23" s="27"/>
    </row>
    <row r="24" spans="2:23" x14ac:dyDescent="0.3">
      <c r="B24" s="27"/>
    </row>
  </sheetData>
  <mergeCells count="7">
    <mergeCell ref="O5:T5"/>
    <mergeCell ref="B5:B6"/>
    <mergeCell ref="I5:N5"/>
    <mergeCell ref="I4:N4"/>
    <mergeCell ref="C4:H4"/>
    <mergeCell ref="C5:H5"/>
    <mergeCell ref="O4:T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80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42" style="2" customWidth="1"/>
    <col min="3" max="3" width="9.77734375" style="11" customWidth="1"/>
    <col min="4" max="12" width="8.77734375" style="2" customWidth="1"/>
    <col min="13" max="13" width="9.77734375" style="2" customWidth="1"/>
    <col min="14" max="22" width="8.77734375" style="2" customWidth="1"/>
    <col min="23" max="23" width="11.77734375" style="2" customWidth="1"/>
    <col min="24" max="25" width="8.77734375" style="2" customWidth="1"/>
    <col min="26" max="26" width="11" style="2" customWidth="1"/>
    <col min="27" max="27" width="13.88671875" style="2" customWidth="1"/>
    <col min="28" max="29" width="8.77734375" style="2" customWidth="1"/>
    <col min="30" max="30" width="9.44140625" style="2" customWidth="1"/>
    <col min="31" max="31" width="10.6640625" style="2" customWidth="1"/>
    <col min="32" max="32" width="9.88671875" style="2" customWidth="1"/>
    <col min="33" max="16384" width="8.88671875" style="2"/>
  </cols>
  <sheetData>
    <row r="2" spans="2:36" x14ac:dyDescent="0.3">
      <c r="B2" s="3" t="s">
        <v>342</v>
      </c>
    </row>
    <row r="5" spans="2:36" x14ac:dyDescent="0.3">
      <c r="B5" s="16" t="s">
        <v>9</v>
      </c>
      <c r="C5" s="177" t="s">
        <v>10</v>
      </c>
      <c r="D5" s="177"/>
      <c r="E5" s="177"/>
      <c r="F5" s="177"/>
      <c r="G5" s="177"/>
      <c r="H5" s="177"/>
      <c r="I5" s="177"/>
      <c r="J5" s="177"/>
      <c r="K5" s="177"/>
      <c r="L5" s="178"/>
      <c r="M5" s="177" t="s">
        <v>10</v>
      </c>
      <c r="N5" s="177"/>
      <c r="O5" s="177"/>
      <c r="P5" s="177"/>
      <c r="Q5" s="177"/>
      <c r="R5" s="177"/>
      <c r="S5" s="177"/>
      <c r="T5" s="177"/>
      <c r="U5" s="177"/>
      <c r="V5" s="178"/>
      <c r="W5" s="185" t="s">
        <v>310</v>
      </c>
      <c r="X5" s="173"/>
      <c r="Y5" s="173"/>
      <c r="Z5" s="173"/>
      <c r="AA5" s="173"/>
      <c r="AB5" s="173"/>
      <c r="AC5" s="173"/>
      <c r="AD5" s="173"/>
      <c r="AE5" s="173"/>
      <c r="AF5" s="173"/>
    </row>
    <row r="6" spans="2:36" x14ac:dyDescent="0.3">
      <c r="B6" s="187" t="s">
        <v>323</v>
      </c>
      <c r="C6" s="177">
        <v>2020</v>
      </c>
      <c r="D6" s="177"/>
      <c r="E6" s="177"/>
      <c r="F6" s="177"/>
      <c r="G6" s="177"/>
      <c r="H6" s="177"/>
      <c r="I6" s="177"/>
      <c r="J6" s="177"/>
      <c r="K6" s="177"/>
      <c r="L6" s="178"/>
      <c r="M6" s="177">
        <v>2019</v>
      </c>
      <c r="N6" s="177"/>
      <c r="O6" s="177"/>
      <c r="P6" s="177"/>
      <c r="Q6" s="177"/>
      <c r="R6" s="177"/>
      <c r="S6" s="177"/>
      <c r="T6" s="177"/>
      <c r="U6" s="177"/>
      <c r="V6" s="178"/>
      <c r="W6" s="193" t="s">
        <v>311</v>
      </c>
      <c r="X6" s="194"/>
      <c r="Y6" s="194"/>
      <c r="Z6" s="194"/>
      <c r="AA6" s="194"/>
      <c r="AB6" s="194"/>
      <c r="AC6" s="194"/>
      <c r="AD6" s="194"/>
      <c r="AE6" s="194"/>
      <c r="AF6" s="194"/>
    </row>
    <row r="7" spans="2:36" x14ac:dyDescent="0.3">
      <c r="B7" s="176"/>
      <c r="C7" s="12" t="s">
        <v>13</v>
      </c>
      <c r="D7" s="26" t="s">
        <v>300</v>
      </c>
      <c r="E7" s="12" t="s">
        <v>301</v>
      </c>
      <c r="F7" s="25" t="s">
        <v>302</v>
      </c>
      <c r="G7" s="26" t="s">
        <v>303</v>
      </c>
      <c r="H7" s="12" t="s">
        <v>304</v>
      </c>
      <c r="I7" s="25" t="s">
        <v>305</v>
      </c>
      <c r="J7" s="25" t="s">
        <v>306</v>
      </c>
      <c r="K7" s="26" t="s">
        <v>307</v>
      </c>
      <c r="L7" s="94" t="s">
        <v>308</v>
      </c>
      <c r="M7" s="48" t="s">
        <v>13</v>
      </c>
      <c r="N7" s="26" t="s">
        <v>300</v>
      </c>
      <c r="O7" s="12" t="s">
        <v>301</v>
      </c>
      <c r="P7" s="26" t="s">
        <v>302</v>
      </c>
      <c r="Q7" s="26" t="s">
        <v>303</v>
      </c>
      <c r="R7" s="12" t="s">
        <v>304</v>
      </c>
      <c r="S7" s="26" t="s">
        <v>305</v>
      </c>
      <c r="T7" s="26" t="s">
        <v>306</v>
      </c>
      <c r="U7" s="12" t="s">
        <v>307</v>
      </c>
      <c r="V7" s="82" t="s">
        <v>308</v>
      </c>
      <c r="W7" s="48" t="s">
        <v>13</v>
      </c>
      <c r="X7" s="7" t="s">
        <v>300</v>
      </c>
      <c r="Y7" s="12" t="s">
        <v>301</v>
      </c>
      <c r="Z7" s="7" t="s">
        <v>302</v>
      </c>
      <c r="AA7" s="7" t="s">
        <v>303</v>
      </c>
      <c r="AB7" s="12" t="s">
        <v>304</v>
      </c>
      <c r="AC7" s="7" t="s">
        <v>305</v>
      </c>
      <c r="AD7" s="7" t="s">
        <v>306</v>
      </c>
      <c r="AE7" s="12" t="s">
        <v>307</v>
      </c>
      <c r="AF7" s="13" t="s">
        <v>308</v>
      </c>
    </row>
    <row r="8" spans="2:36" x14ac:dyDescent="0.3">
      <c r="B8" s="109" t="s">
        <v>56</v>
      </c>
      <c r="C8" s="74">
        <f t="shared" ref="C8:C39" si="0">SUM(D8:L8)</f>
        <v>499.98914600000001</v>
      </c>
      <c r="D8" s="30">
        <v>84.080405999999996</v>
      </c>
      <c r="E8" s="30">
        <v>40.166578000000001</v>
      </c>
      <c r="F8" s="30">
        <v>40.128300000000003</v>
      </c>
      <c r="G8" s="30">
        <v>58.334662000000002</v>
      </c>
      <c r="H8" s="30">
        <v>62.206560000000003</v>
      </c>
      <c r="I8" s="30">
        <v>107.671302</v>
      </c>
      <c r="J8" s="30">
        <v>107.401338</v>
      </c>
      <c r="K8" s="30">
        <v>0</v>
      </c>
      <c r="L8" s="79">
        <v>0</v>
      </c>
      <c r="M8" s="74">
        <f>SUM(N8:V8)</f>
        <v>573.35299199999997</v>
      </c>
      <c r="N8" s="18">
        <v>25.82572</v>
      </c>
      <c r="O8" s="18">
        <v>85.157814000000002</v>
      </c>
      <c r="P8" s="18">
        <v>13.462441</v>
      </c>
      <c r="Q8" s="18">
        <v>8.0031060000000007</v>
      </c>
      <c r="R8" s="18">
        <v>98.642213999999996</v>
      </c>
      <c r="S8" s="18">
        <v>180.305689</v>
      </c>
      <c r="T8" s="18">
        <v>93.640289999999993</v>
      </c>
      <c r="U8" s="18">
        <v>45.559001000000002</v>
      </c>
      <c r="V8" s="81">
        <v>22.756716999999998</v>
      </c>
      <c r="W8" s="90">
        <f t="shared" ref="W8:W39" si="1">IF(ISERROR(C8/M8-1),"-",(C8/M8-1))</f>
        <v>-0.12795580911523341</v>
      </c>
      <c r="X8" s="61">
        <f t="shared" ref="X8:X39" si="2">IF(ISERROR(D8/N8-1),"-",(D8/N8-1))</f>
        <v>2.2556848753877916</v>
      </c>
      <c r="Y8" s="61">
        <f t="shared" ref="Y8:Y39" si="3">IF(ISERROR(E8/O8-1),"-",(E8/O8-1))</f>
        <v>-0.52832774688180706</v>
      </c>
      <c r="Z8" s="61">
        <f t="shared" ref="Z8:Z39" si="4">IF(ISERROR(F8/P8-1),"-",(F8/P8-1))</f>
        <v>1.9807595814161787</v>
      </c>
      <c r="AA8" s="61">
        <f t="shared" ref="AA8:AA39" si="5">IF(ISERROR(G8/Q8-1),"-",(G8/Q8-1))</f>
        <v>6.2890027946649711</v>
      </c>
      <c r="AB8" s="61">
        <f t="shared" ref="AB8:AB39" si="6">IF(ISERROR(H8/R8-1),"-",(H8/R8-1))</f>
        <v>-0.369371818844212</v>
      </c>
      <c r="AC8" s="61">
        <f t="shared" ref="AC8:AC39" si="7">IF(ISERROR(I8/S8-1),"-",(I8/S8-1))</f>
        <v>-0.40284023983292061</v>
      </c>
      <c r="AD8" s="61">
        <f t="shared" ref="AD8:AD39" si="8">IF(ISERROR(J8/T8-1),"-",(J8/T8-1))</f>
        <v>0.14695648635859637</v>
      </c>
      <c r="AE8" s="61">
        <f t="shared" ref="AE8:AF8" si="9">IF(ISERROR(K8/U8-1),"-",(K8/U8-1))</f>
        <v>-1</v>
      </c>
      <c r="AF8" s="61">
        <f t="shared" si="9"/>
        <v>-1</v>
      </c>
    </row>
    <row r="9" spans="2:36" x14ac:dyDescent="0.3">
      <c r="B9" s="109" t="s">
        <v>104</v>
      </c>
      <c r="C9" s="74">
        <f t="shared" si="0"/>
        <v>29.860918000000002</v>
      </c>
      <c r="D9" s="30">
        <v>3.237069</v>
      </c>
      <c r="E9" s="30">
        <v>3.0947779999999998</v>
      </c>
      <c r="F9" s="30">
        <v>2.9925459999999999</v>
      </c>
      <c r="G9" s="30">
        <v>4.5295100000000001</v>
      </c>
      <c r="H9" s="30">
        <v>5.1059929999999998</v>
      </c>
      <c r="I9" s="30">
        <v>4.4964849999999998</v>
      </c>
      <c r="J9" s="30">
        <v>4.8844570000000003</v>
      </c>
      <c r="K9" s="30">
        <v>0.50348000000000004</v>
      </c>
      <c r="L9" s="79">
        <v>1.0165999999999999</v>
      </c>
      <c r="M9" s="74">
        <f t="shared" ref="M9:M72" si="10">SUM(N9:V9)</f>
        <v>37.986968000000005</v>
      </c>
      <c r="N9" s="18">
        <v>5.2750709999999996</v>
      </c>
      <c r="O9" s="18">
        <v>10.422636000000001</v>
      </c>
      <c r="P9" s="18">
        <v>1.6361129999999999</v>
      </c>
      <c r="Q9" s="18">
        <v>2.042338</v>
      </c>
      <c r="R9" s="18">
        <v>1.9747760000000001</v>
      </c>
      <c r="S9" s="18">
        <v>5.1913289999999996</v>
      </c>
      <c r="T9" s="18">
        <v>2.0145780000000002</v>
      </c>
      <c r="U9" s="18">
        <v>4.0638740000000002</v>
      </c>
      <c r="V9" s="81">
        <v>5.3662530000000004</v>
      </c>
      <c r="W9" s="90">
        <f t="shared" si="1"/>
        <v>-0.21391678325050845</v>
      </c>
      <c r="X9" s="61">
        <f t="shared" si="2"/>
        <v>-0.38634588994157615</v>
      </c>
      <c r="Y9" s="61">
        <f t="shared" si="3"/>
        <v>-0.70307146867644621</v>
      </c>
      <c r="Z9" s="61">
        <f t="shared" si="4"/>
        <v>0.82905826186822074</v>
      </c>
      <c r="AA9" s="61">
        <f t="shared" si="5"/>
        <v>1.217806259296943</v>
      </c>
      <c r="AB9" s="61">
        <f t="shared" si="6"/>
        <v>1.5856061649523792</v>
      </c>
      <c r="AC9" s="61">
        <f t="shared" si="7"/>
        <v>-0.13384703608652038</v>
      </c>
      <c r="AD9" s="61">
        <f t="shared" si="8"/>
        <v>1.4245559119577398</v>
      </c>
      <c r="AE9" s="61">
        <f t="shared" ref="AE9:AE72" si="11">IF(ISERROR(K9/U9-1),"-",(K9/U9-1))</f>
        <v>-0.87610836359591859</v>
      </c>
      <c r="AF9" s="61">
        <f t="shared" ref="AF9:AF72" si="12">IF(ISERROR(L9/V9-1),"-",(L9/V9-1))</f>
        <v>-0.81055682615038838</v>
      </c>
    </row>
    <row r="10" spans="2:36" x14ac:dyDescent="0.3">
      <c r="B10" s="109" t="s">
        <v>39</v>
      </c>
      <c r="C10" s="74">
        <f t="shared" si="0"/>
        <v>419.04732600000006</v>
      </c>
      <c r="D10" s="30">
        <v>41.777506000000002</v>
      </c>
      <c r="E10" s="30">
        <v>15.529536999999999</v>
      </c>
      <c r="F10" s="30">
        <v>64.200728999999995</v>
      </c>
      <c r="G10" s="30">
        <v>50.736277999999999</v>
      </c>
      <c r="H10" s="30">
        <v>91.692317000000003</v>
      </c>
      <c r="I10" s="30">
        <v>64.726161000000005</v>
      </c>
      <c r="J10" s="30">
        <v>48.803849</v>
      </c>
      <c r="K10" s="30">
        <v>24.298469000000001</v>
      </c>
      <c r="L10" s="79">
        <v>17.28248</v>
      </c>
      <c r="M10" s="74">
        <f t="shared" si="10"/>
        <v>394.45395400000001</v>
      </c>
      <c r="N10" s="18">
        <v>44.583652999999998</v>
      </c>
      <c r="O10" s="18">
        <v>47.267401999999997</v>
      </c>
      <c r="P10" s="18">
        <v>23.491398</v>
      </c>
      <c r="Q10" s="18">
        <v>57.926014000000002</v>
      </c>
      <c r="R10" s="18">
        <v>36.270032999999998</v>
      </c>
      <c r="S10" s="18">
        <v>53.202483000000001</v>
      </c>
      <c r="T10" s="18">
        <v>52.439095000000002</v>
      </c>
      <c r="U10" s="18">
        <v>36.283645</v>
      </c>
      <c r="V10" s="81">
        <v>42.990231000000001</v>
      </c>
      <c r="W10" s="90">
        <f t="shared" si="1"/>
        <v>6.2347890674205431E-2</v>
      </c>
      <c r="X10" s="61">
        <f t="shared" si="2"/>
        <v>-6.2941163659245181E-2</v>
      </c>
      <c r="Y10" s="61">
        <f t="shared" si="3"/>
        <v>-0.67145355270425067</v>
      </c>
      <c r="Z10" s="61">
        <f t="shared" si="4"/>
        <v>1.732946289531172</v>
      </c>
      <c r="AA10" s="61">
        <f t="shared" si="5"/>
        <v>-0.12411929465749194</v>
      </c>
      <c r="AB10" s="61">
        <f t="shared" si="6"/>
        <v>1.5280461421140701</v>
      </c>
      <c r="AC10" s="61">
        <f t="shared" si="7"/>
        <v>0.21660037934695642</v>
      </c>
      <c r="AD10" s="61">
        <f t="shared" si="8"/>
        <v>-6.9323202469455336E-2</v>
      </c>
      <c r="AE10" s="61">
        <f t="shared" si="11"/>
        <v>-0.33031896326843679</v>
      </c>
      <c r="AF10" s="61">
        <f t="shared" si="12"/>
        <v>-0.59799052952285836</v>
      </c>
    </row>
    <row r="11" spans="2:36" x14ac:dyDescent="0.3">
      <c r="B11" s="109" t="s">
        <v>124</v>
      </c>
      <c r="C11" s="74">
        <f t="shared" si="0"/>
        <v>176.34735999999998</v>
      </c>
      <c r="D11" s="30">
        <v>31.426019</v>
      </c>
      <c r="E11" s="30">
        <v>14.934431</v>
      </c>
      <c r="F11" s="30">
        <v>35.141361000000003</v>
      </c>
      <c r="G11" s="30">
        <v>17.830099000000001</v>
      </c>
      <c r="H11" s="30">
        <v>29.544281999999999</v>
      </c>
      <c r="I11" s="30">
        <v>16.764749999999999</v>
      </c>
      <c r="J11" s="30">
        <v>28.713103</v>
      </c>
      <c r="K11" s="30">
        <v>7.5191999999999995E-2</v>
      </c>
      <c r="L11" s="79">
        <v>1.918123</v>
      </c>
      <c r="M11" s="74">
        <f t="shared" si="10"/>
        <v>625.38739300000009</v>
      </c>
      <c r="N11" s="18">
        <v>58.014364</v>
      </c>
      <c r="O11" s="18">
        <v>33.189244000000002</v>
      </c>
      <c r="P11" s="18">
        <v>39.836235000000002</v>
      </c>
      <c r="Q11" s="18">
        <v>77.150682000000003</v>
      </c>
      <c r="R11" s="18">
        <v>118.063361</v>
      </c>
      <c r="S11" s="18">
        <v>28.956586999999999</v>
      </c>
      <c r="T11" s="18">
        <v>93.316053999999994</v>
      </c>
      <c r="U11" s="18">
        <v>122.81741599999999</v>
      </c>
      <c r="V11" s="81">
        <v>54.04345</v>
      </c>
      <c r="W11" s="90">
        <f t="shared" si="1"/>
        <v>-0.71801900394240925</v>
      </c>
      <c r="X11" s="61">
        <f t="shared" si="2"/>
        <v>-0.45830623946855642</v>
      </c>
      <c r="Y11" s="61">
        <f t="shared" si="3"/>
        <v>-0.55002195892139039</v>
      </c>
      <c r="Z11" s="61">
        <f t="shared" si="4"/>
        <v>-0.11785436048361497</v>
      </c>
      <c r="AA11" s="61">
        <f t="shared" si="5"/>
        <v>-0.76889252903817495</v>
      </c>
      <c r="AB11" s="61">
        <f t="shared" si="6"/>
        <v>-0.74975909757473369</v>
      </c>
      <c r="AC11" s="61">
        <f t="shared" si="7"/>
        <v>-0.42103846699889047</v>
      </c>
      <c r="AD11" s="61">
        <f t="shared" si="8"/>
        <v>-0.69230264494467364</v>
      </c>
      <c r="AE11" s="61">
        <f t="shared" si="11"/>
        <v>-0.99938777412480329</v>
      </c>
      <c r="AF11" s="61">
        <f t="shared" si="12"/>
        <v>-0.96450776181017306</v>
      </c>
    </row>
    <row r="12" spans="2:36" x14ac:dyDescent="0.3">
      <c r="B12" s="109" t="s">
        <v>77</v>
      </c>
      <c r="C12" s="74">
        <f t="shared" si="0"/>
        <v>0.919103</v>
      </c>
      <c r="D12" s="30">
        <v>1.9963000000000002E-2</v>
      </c>
      <c r="E12" s="30">
        <v>6.2909999999999994E-2</v>
      </c>
      <c r="F12" s="30">
        <v>0.80041600000000002</v>
      </c>
      <c r="G12" s="30">
        <v>6.0780000000000001E-3</v>
      </c>
      <c r="H12" s="30">
        <v>2.954E-3</v>
      </c>
      <c r="I12" s="30">
        <v>1.5675999999999999E-2</v>
      </c>
      <c r="J12" s="30">
        <v>1.1106E-2</v>
      </c>
      <c r="K12" s="30">
        <v>0</v>
      </c>
      <c r="L12" s="79">
        <v>0</v>
      </c>
      <c r="M12" s="74">
        <f t="shared" si="10"/>
        <v>1.8560850000000002</v>
      </c>
      <c r="N12" s="18">
        <v>0.36568200000000001</v>
      </c>
      <c r="O12" s="18">
        <v>0.19185099999999999</v>
      </c>
      <c r="P12" s="18">
        <v>0.44849800000000001</v>
      </c>
      <c r="Q12" s="18">
        <v>7.3430999999999996E-2</v>
      </c>
      <c r="R12" s="18">
        <v>0.115982</v>
      </c>
      <c r="S12" s="18">
        <v>0.101826</v>
      </c>
      <c r="T12" s="18">
        <v>1.6652E-2</v>
      </c>
      <c r="U12" s="18">
        <v>0.45880100000000001</v>
      </c>
      <c r="V12" s="81">
        <v>8.3362000000000006E-2</v>
      </c>
      <c r="W12" s="90">
        <f t="shared" si="1"/>
        <v>-0.50481632037325874</v>
      </c>
      <c r="X12" s="61">
        <f t="shared" si="2"/>
        <v>-0.94540885250025974</v>
      </c>
      <c r="Y12" s="61">
        <f t="shared" si="3"/>
        <v>-0.67208927761648363</v>
      </c>
      <c r="Z12" s="61">
        <f t="shared" si="4"/>
        <v>0.78465901743151578</v>
      </c>
      <c r="AA12" s="61">
        <f t="shared" si="5"/>
        <v>-0.91722841851534098</v>
      </c>
      <c r="AB12" s="61">
        <f t="shared" si="6"/>
        <v>-0.97453053059957584</v>
      </c>
      <c r="AC12" s="61">
        <f t="shared" si="7"/>
        <v>-0.84605110679001438</v>
      </c>
      <c r="AD12" s="61">
        <f t="shared" si="8"/>
        <v>-0.3330530867163104</v>
      </c>
      <c r="AE12" s="61">
        <f t="shared" si="11"/>
        <v>-1</v>
      </c>
      <c r="AF12" s="61">
        <f t="shared" si="12"/>
        <v>-1</v>
      </c>
    </row>
    <row r="13" spans="2:36" x14ac:dyDescent="0.3">
      <c r="B13" s="109" t="s">
        <v>149</v>
      </c>
      <c r="C13" s="74">
        <f t="shared" si="0"/>
        <v>151.11126900000002</v>
      </c>
      <c r="D13" s="30">
        <v>22.756215000000001</v>
      </c>
      <c r="E13" s="30">
        <v>23.959807999999999</v>
      </c>
      <c r="F13" s="30">
        <v>24.288315999999998</v>
      </c>
      <c r="G13" s="30">
        <v>39.196497000000001</v>
      </c>
      <c r="H13" s="30">
        <v>4.0192610000000002</v>
      </c>
      <c r="I13" s="30">
        <v>22.783127</v>
      </c>
      <c r="J13" s="30">
        <v>14.108045000000001</v>
      </c>
      <c r="K13" s="30">
        <v>0</v>
      </c>
      <c r="L13" s="79">
        <v>0</v>
      </c>
      <c r="M13" s="74">
        <f t="shared" si="10"/>
        <v>161.72555499999999</v>
      </c>
      <c r="N13" s="18">
        <v>15.872036</v>
      </c>
      <c r="O13" s="18">
        <v>13.105378</v>
      </c>
      <c r="P13" s="18">
        <v>9.7616759999999996</v>
      </c>
      <c r="Q13" s="18">
        <v>21.058717999999999</v>
      </c>
      <c r="R13" s="18">
        <v>20.517759000000002</v>
      </c>
      <c r="S13" s="18">
        <v>22.613600999999999</v>
      </c>
      <c r="T13" s="18">
        <v>20.400572</v>
      </c>
      <c r="U13" s="18">
        <v>18.767645999999999</v>
      </c>
      <c r="V13" s="81">
        <v>19.628169</v>
      </c>
      <c r="W13" s="90">
        <f t="shared" si="1"/>
        <v>-6.5631470548980109E-2</v>
      </c>
      <c r="X13" s="61">
        <f t="shared" si="2"/>
        <v>0.43373005202357162</v>
      </c>
      <c r="Y13" s="61">
        <f t="shared" si="3"/>
        <v>0.82824242078328436</v>
      </c>
      <c r="Z13" s="61">
        <f t="shared" si="4"/>
        <v>1.488129702317512</v>
      </c>
      <c r="AA13" s="61">
        <f t="shared" si="5"/>
        <v>0.86129549766514768</v>
      </c>
      <c r="AB13" s="61">
        <f t="shared" si="6"/>
        <v>-0.80410818744873647</v>
      </c>
      <c r="AC13" s="61">
        <f t="shared" si="7"/>
        <v>7.4966388590653743E-3</v>
      </c>
      <c r="AD13" s="61">
        <f t="shared" si="8"/>
        <v>-0.3084485572267287</v>
      </c>
      <c r="AE13" s="61">
        <f t="shared" si="11"/>
        <v>-1</v>
      </c>
      <c r="AF13" s="61">
        <f t="shared" si="12"/>
        <v>-1</v>
      </c>
    </row>
    <row r="14" spans="2:36" x14ac:dyDescent="0.3">
      <c r="B14" s="109" t="s">
        <v>71</v>
      </c>
      <c r="C14" s="74">
        <f t="shared" si="0"/>
        <v>150.762157</v>
      </c>
      <c r="D14" s="30">
        <v>32.212823</v>
      </c>
      <c r="E14" s="30">
        <v>10.092393</v>
      </c>
      <c r="F14" s="30">
        <v>27.472950000000001</v>
      </c>
      <c r="G14" s="30">
        <v>6.2177369999999996</v>
      </c>
      <c r="H14" s="30">
        <v>10.896969</v>
      </c>
      <c r="I14" s="30">
        <v>40.633009000000001</v>
      </c>
      <c r="J14" s="30">
        <v>22.648240999999999</v>
      </c>
      <c r="K14" s="30">
        <v>0.14949899999999999</v>
      </c>
      <c r="L14" s="79">
        <v>0.43853599999999998</v>
      </c>
      <c r="M14" s="74">
        <f t="shared" si="10"/>
        <v>190.92204000000001</v>
      </c>
      <c r="N14" s="18">
        <v>33.376452</v>
      </c>
      <c r="O14" s="18">
        <v>15.565958999999999</v>
      </c>
      <c r="P14" s="18">
        <v>16.432462000000001</v>
      </c>
      <c r="Q14" s="18">
        <v>19.778130000000001</v>
      </c>
      <c r="R14" s="18">
        <v>27.104172999999999</v>
      </c>
      <c r="S14" s="18">
        <v>15.115586</v>
      </c>
      <c r="T14" s="18">
        <v>19.779914999999999</v>
      </c>
      <c r="U14" s="18">
        <v>15.95036</v>
      </c>
      <c r="V14" s="81">
        <v>27.819002999999999</v>
      </c>
      <c r="W14" s="90">
        <f t="shared" si="1"/>
        <v>-0.21034702436659491</v>
      </c>
      <c r="X14" s="61">
        <f t="shared" si="2"/>
        <v>-3.4863771619583761E-2</v>
      </c>
      <c r="Y14" s="61">
        <f t="shared" si="3"/>
        <v>-0.35163692773442357</v>
      </c>
      <c r="Z14" s="61">
        <f t="shared" si="4"/>
        <v>0.67187059370653035</v>
      </c>
      <c r="AA14" s="61">
        <f t="shared" si="5"/>
        <v>-0.68562563801532295</v>
      </c>
      <c r="AB14" s="61">
        <f t="shared" si="6"/>
        <v>-0.59795973114545864</v>
      </c>
      <c r="AC14" s="61">
        <f t="shared" si="7"/>
        <v>1.6881530759045664</v>
      </c>
      <c r="AD14" s="61">
        <f t="shared" si="8"/>
        <v>0.14501204883843033</v>
      </c>
      <c r="AE14" s="61">
        <f t="shared" si="11"/>
        <v>-0.99062723349190862</v>
      </c>
      <c r="AF14" s="61">
        <f t="shared" si="12"/>
        <v>-0.98423609933109391</v>
      </c>
    </row>
    <row r="15" spans="2:36" x14ac:dyDescent="0.3">
      <c r="B15" s="109" t="s">
        <v>69</v>
      </c>
      <c r="C15" s="74">
        <f t="shared" si="0"/>
        <v>184.98157200000003</v>
      </c>
      <c r="D15" s="30">
        <v>9.9634900000000002</v>
      </c>
      <c r="E15" s="30">
        <v>10.38965</v>
      </c>
      <c r="F15" s="30">
        <v>18.561782999999998</v>
      </c>
      <c r="G15" s="30">
        <v>7.513846</v>
      </c>
      <c r="H15" s="30">
        <v>42.596578000000001</v>
      </c>
      <c r="I15" s="30">
        <v>29.804883</v>
      </c>
      <c r="J15" s="30">
        <v>62.713991999999998</v>
      </c>
      <c r="K15" s="30">
        <v>2.1272980000000001</v>
      </c>
      <c r="L15" s="79">
        <v>1.310052</v>
      </c>
      <c r="M15" s="74">
        <f t="shared" si="10"/>
        <v>155.32322599999998</v>
      </c>
      <c r="N15" s="18">
        <v>16.525061999999998</v>
      </c>
      <c r="O15" s="18">
        <v>15.693720000000001</v>
      </c>
      <c r="P15" s="18">
        <v>8.0674770000000002</v>
      </c>
      <c r="Q15" s="18">
        <v>24.254557999999999</v>
      </c>
      <c r="R15" s="18">
        <v>20.061744000000001</v>
      </c>
      <c r="S15" s="18">
        <v>20.842687000000002</v>
      </c>
      <c r="T15" s="18">
        <v>12.160895</v>
      </c>
      <c r="U15" s="18">
        <v>26.187877</v>
      </c>
      <c r="V15" s="81">
        <v>11.529206</v>
      </c>
      <c r="W15" s="90">
        <f t="shared" si="1"/>
        <v>0.19094598254095008</v>
      </c>
      <c r="X15" s="61">
        <f t="shared" si="2"/>
        <v>-0.39706792022928561</v>
      </c>
      <c r="Y15" s="61">
        <f t="shared" si="3"/>
        <v>-0.337974043120433</v>
      </c>
      <c r="Z15" s="61">
        <f t="shared" si="4"/>
        <v>1.3008163518780402</v>
      </c>
      <c r="AA15" s="61">
        <f t="shared" si="5"/>
        <v>-0.69020890836270854</v>
      </c>
      <c r="AB15" s="61">
        <f t="shared" si="6"/>
        <v>1.1232739287272331</v>
      </c>
      <c r="AC15" s="61">
        <f t="shared" si="7"/>
        <v>0.42999235175387884</v>
      </c>
      <c r="AD15" s="61">
        <f t="shared" si="8"/>
        <v>4.1570210909641103</v>
      </c>
      <c r="AE15" s="61">
        <f t="shared" si="11"/>
        <v>-0.91876783291749842</v>
      </c>
      <c r="AF15" s="61">
        <f t="shared" si="12"/>
        <v>-0.88637101288675035</v>
      </c>
    </row>
    <row r="16" spans="2:36" x14ac:dyDescent="0.3">
      <c r="B16" s="109" t="s">
        <v>70</v>
      </c>
      <c r="C16" s="74">
        <f t="shared" si="0"/>
        <v>17.813876999999998</v>
      </c>
      <c r="D16" s="30">
        <v>1.1080449999999999</v>
      </c>
      <c r="E16" s="30">
        <v>1.7873049999999999</v>
      </c>
      <c r="F16" s="30">
        <v>5.2645289999999996</v>
      </c>
      <c r="G16" s="30">
        <v>2.3994070000000001</v>
      </c>
      <c r="H16" s="30">
        <v>0.40574900000000003</v>
      </c>
      <c r="I16" s="30">
        <v>1.8541890000000001</v>
      </c>
      <c r="J16" s="30">
        <v>4.9946529999999996</v>
      </c>
      <c r="K16" s="30">
        <v>0</v>
      </c>
      <c r="L16" s="79">
        <v>0</v>
      </c>
      <c r="M16" s="74">
        <f t="shared" si="10"/>
        <v>21.023415999999997</v>
      </c>
      <c r="N16" s="18">
        <v>2.0718459999999999</v>
      </c>
      <c r="O16" s="18">
        <v>2.0047299999999999</v>
      </c>
      <c r="P16" s="18">
        <v>2.6768489999999998</v>
      </c>
      <c r="Q16" s="18">
        <v>2.4284590000000001</v>
      </c>
      <c r="R16" s="18">
        <v>2.231134</v>
      </c>
      <c r="S16" s="18">
        <v>2.1760549999999999</v>
      </c>
      <c r="T16" s="18">
        <v>1.8378239999999999</v>
      </c>
      <c r="U16" s="18">
        <v>3.6939440000000001</v>
      </c>
      <c r="V16" s="81">
        <v>1.9025749999999999</v>
      </c>
      <c r="W16" s="90">
        <f t="shared" si="1"/>
        <v>-0.15266496177405231</v>
      </c>
      <c r="X16" s="61">
        <f t="shared" si="2"/>
        <v>-0.46518949767502027</v>
      </c>
      <c r="Y16" s="61">
        <f t="shared" si="3"/>
        <v>-0.10845600155631929</v>
      </c>
      <c r="Z16" s="61">
        <f t="shared" si="4"/>
        <v>0.96668881957854169</v>
      </c>
      <c r="AA16" s="61">
        <f t="shared" si="5"/>
        <v>-1.1963142058399989E-2</v>
      </c>
      <c r="AB16" s="61">
        <f t="shared" si="6"/>
        <v>-0.81814225411830932</v>
      </c>
      <c r="AC16" s="61">
        <f t="shared" si="7"/>
        <v>-0.147912621693845</v>
      </c>
      <c r="AD16" s="61">
        <f t="shared" si="8"/>
        <v>1.7176993009123831</v>
      </c>
      <c r="AE16" s="61">
        <f t="shared" si="11"/>
        <v>-1</v>
      </c>
      <c r="AF16" s="61">
        <f t="shared" si="12"/>
        <v>-1</v>
      </c>
      <c r="AJ16" s="73"/>
    </row>
    <row r="17" spans="2:32" x14ac:dyDescent="0.3">
      <c r="B17" s="109" t="s">
        <v>68</v>
      </c>
      <c r="C17" s="74">
        <f t="shared" si="0"/>
        <v>449.234511</v>
      </c>
      <c r="D17" s="30">
        <v>10.430242</v>
      </c>
      <c r="E17" s="30">
        <v>100.958257</v>
      </c>
      <c r="F17" s="30">
        <v>20.331831999999999</v>
      </c>
      <c r="G17" s="30">
        <v>56.897483999999999</v>
      </c>
      <c r="H17" s="30">
        <v>16.168780000000002</v>
      </c>
      <c r="I17" s="30">
        <v>29.451802000000001</v>
      </c>
      <c r="J17" s="30">
        <v>214.99611400000001</v>
      </c>
      <c r="K17" s="30">
        <v>0</v>
      </c>
      <c r="L17" s="79">
        <v>0</v>
      </c>
      <c r="M17" s="74">
        <f t="shared" si="10"/>
        <v>372.44407399999994</v>
      </c>
      <c r="N17" s="18">
        <v>75.873373999999998</v>
      </c>
      <c r="O17" s="18">
        <v>29.811653</v>
      </c>
      <c r="P17" s="18">
        <v>89.099918000000002</v>
      </c>
      <c r="Q17" s="18">
        <v>11.483976</v>
      </c>
      <c r="R17" s="18">
        <v>26.663295999999999</v>
      </c>
      <c r="S17" s="18">
        <v>36.190421000000001</v>
      </c>
      <c r="T17" s="18">
        <v>19.506132999999998</v>
      </c>
      <c r="U17" s="18">
        <v>63.812795000000001</v>
      </c>
      <c r="V17" s="81">
        <v>20.002507999999999</v>
      </c>
      <c r="W17" s="90">
        <f t="shared" si="1"/>
        <v>0.20617977935661846</v>
      </c>
      <c r="X17" s="61">
        <f t="shared" si="2"/>
        <v>-0.86253093212910237</v>
      </c>
      <c r="Y17" s="61">
        <f t="shared" si="3"/>
        <v>2.386536700933692</v>
      </c>
      <c r="Z17" s="61">
        <f t="shared" si="4"/>
        <v>-0.77180863398774402</v>
      </c>
      <c r="AA17" s="61">
        <f t="shared" si="5"/>
        <v>3.9545108767207449</v>
      </c>
      <c r="AB17" s="61">
        <f t="shared" si="6"/>
        <v>-0.3935941002942771</v>
      </c>
      <c r="AC17" s="61">
        <f t="shared" si="7"/>
        <v>-0.18619896684816128</v>
      </c>
      <c r="AD17" s="61">
        <f t="shared" si="8"/>
        <v>10.021975191084774</v>
      </c>
      <c r="AE17" s="61">
        <f t="shared" si="11"/>
        <v>-1</v>
      </c>
      <c r="AF17" s="61">
        <f t="shared" si="12"/>
        <v>-1</v>
      </c>
    </row>
    <row r="18" spans="2:32" x14ac:dyDescent="0.3">
      <c r="B18" s="109" t="s">
        <v>38</v>
      </c>
      <c r="C18" s="74">
        <f t="shared" si="0"/>
        <v>1190.431282</v>
      </c>
      <c r="D18" s="30">
        <v>117.435817</v>
      </c>
      <c r="E18" s="30">
        <v>184.11355399999999</v>
      </c>
      <c r="F18" s="30">
        <v>129.67573200000001</v>
      </c>
      <c r="G18" s="30">
        <v>326.426153</v>
      </c>
      <c r="H18" s="30">
        <v>106.851207</v>
      </c>
      <c r="I18" s="30">
        <v>190.36812599999999</v>
      </c>
      <c r="J18" s="30">
        <v>135.56069299999999</v>
      </c>
      <c r="K18" s="30">
        <v>0</v>
      </c>
      <c r="L18" s="79">
        <v>0</v>
      </c>
      <c r="M18" s="74">
        <f t="shared" si="10"/>
        <v>1658.0390949999999</v>
      </c>
      <c r="N18" s="18">
        <v>561.32554500000003</v>
      </c>
      <c r="O18" s="18">
        <v>136.890027</v>
      </c>
      <c r="P18" s="18">
        <v>126.64269899999999</v>
      </c>
      <c r="Q18" s="18">
        <v>190.291042</v>
      </c>
      <c r="R18" s="18">
        <v>97.969363000000001</v>
      </c>
      <c r="S18" s="18">
        <v>92.557683999999995</v>
      </c>
      <c r="T18" s="18">
        <v>146.07082199999999</v>
      </c>
      <c r="U18" s="18">
        <v>232.41153499999999</v>
      </c>
      <c r="V18" s="81">
        <v>73.880377999999993</v>
      </c>
      <c r="W18" s="90">
        <f t="shared" si="1"/>
        <v>-0.28202460027035725</v>
      </c>
      <c r="X18" s="61">
        <f t="shared" si="2"/>
        <v>-0.79078839713236282</v>
      </c>
      <c r="Y18" s="61">
        <f t="shared" si="3"/>
        <v>0.34497419596534962</v>
      </c>
      <c r="Z18" s="61">
        <f t="shared" si="4"/>
        <v>2.3949529060494967E-2</v>
      </c>
      <c r="AA18" s="61">
        <f t="shared" si="5"/>
        <v>0.7154047272493258</v>
      </c>
      <c r="AB18" s="61">
        <f t="shared" si="6"/>
        <v>9.065940338920031E-2</v>
      </c>
      <c r="AC18" s="61">
        <f t="shared" si="7"/>
        <v>1.0567511823221505</v>
      </c>
      <c r="AD18" s="61">
        <f t="shared" si="8"/>
        <v>-7.1952282160772763E-2</v>
      </c>
      <c r="AE18" s="61">
        <f t="shared" si="11"/>
        <v>-1</v>
      </c>
      <c r="AF18" s="61">
        <f t="shared" si="12"/>
        <v>-1</v>
      </c>
    </row>
    <row r="19" spans="2:32" x14ac:dyDescent="0.3">
      <c r="B19" s="109" t="s">
        <v>121</v>
      </c>
      <c r="C19" s="74">
        <f t="shared" si="0"/>
        <v>804.86766399999999</v>
      </c>
      <c r="D19" s="30">
        <v>79.953014999999994</v>
      </c>
      <c r="E19" s="30">
        <v>58.464091000000003</v>
      </c>
      <c r="F19" s="30">
        <v>63.128422</v>
      </c>
      <c r="G19" s="30">
        <v>43.809249000000001</v>
      </c>
      <c r="H19" s="30">
        <v>101.464945</v>
      </c>
      <c r="I19" s="30">
        <v>146.71927299999999</v>
      </c>
      <c r="J19" s="30">
        <v>156.56325200000001</v>
      </c>
      <c r="K19" s="30">
        <v>69.512728999999993</v>
      </c>
      <c r="L19" s="79">
        <v>85.252688000000006</v>
      </c>
      <c r="M19" s="74">
        <f t="shared" si="10"/>
        <v>962.83828900000003</v>
      </c>
      <c r="N19" s="18">
        <v>99.987989999999996</v>
      </c>
      <c r="O19" s="18">
        <v>115.555657</v>
      </c>
      <c r="P19" s="18">
        <v>127.520991</v>
      </c>
      <c r="Q19" s="18">
        <v>93.750095000000002</v>
      </c>
      <c r="R19" s="18">
        <v>125.752622</v>
      </c>
      <c r="S19" s="18">
        <v>93.571287999999996</v>
      </c>
      <c r="T19" s="18">
        <v>120.20284100000001</v>
      </c>
      <c r="U19" s="18">
        <v>86.456316000000001</v>
      </c>
      <c r="V19" s="81">
        <v>100.04048899999999</v>
      </c>
      <c r="W19" s="90">
        <f t="shared" si="1"/>
        <v>-0.16406765996402961</v>
      </c>
      <c r="X19" s="61">
        <f t="shared" si="2"/>
        <v>-0.20037381489516892</v>
      </c>
      <c r="Y19" s="61">
        <f t="shared" si="3"/>
        <v>-0.49406119511743152</v>
      </c>
      <c r="Z19" s="61">
        <f t="shared" si="4"/>
        <v>-0.50495662318057111</v>
      </c>
      <c r="AA19" s="61">
        <f t="shared" si="5"/>
        <v>-0.53270181752882495</v>
      </c>
      <c r="AB19" s="61">
        <f t="shared" si="6"/>
        <v>-0.19313853352497101</v>
      </c>
      <c r="AC19" s="61">
        <f t="shared" si="7"/>
        <v>0.56799458611705744</v>
      </c>
      <c r="AD19" s="61">
        <f t="shared" si="8"/>
        <v>0.3024921099826583</v>
      </c>
      <c r="AE19" s="61">
        <f t="shared" si="11"/>
        <v>-0.19597859108408</v>
      </c>
      <c r="AF19" s="61">
        <f t="shared" si="12"/>
        <v>-0.14781815990523584</v>
      </c>
    </row>
    <row r="20" spans="2:32" x14ac:dyDescent="0.3">
      <c r="B20" s="109" t="s">
        <v>146</v>
      </c>
      <c r="C20" s="74">
        <f t="shared" si="0"/>
        <v>670.35035900000003</v>
      </c>
      <c r="D20" s="30">
        <v>163.03037800000001</v>
      </c>
      <c r="E20" s="30">
        <v>54.236995999999998</v>
      </c>
      <c r="F20" s="30">
        <v>197.21160499999999</v>
      </c>
      <c r="G20" s="30">
        <v>65.511454000000001</v>
      </c>
      <c r="H20" s="30">
        <v>76.054462000000001</v>
      </c>
      <c r="I20" s="30">
        <v>44.503684</v>
      </c>
      <c r="J20" s="30">
        <v>44.574067999999997</v>
      </c>
      <c r="K20" s="30">
        <v>12.046647</v>
      </c>
      <c r="L20" s="79">
        <v>13.181065</v>
      </c>
      <c r="M20" s="74">
        <f t="shared" si="10"/>
        <v>617.962942</v>
      </c>
      <c r="N20" s="18">
        <v>95.131089000000003</v>
      </c>
      <c r="O20" s="18">
        <v>82.086982000000006</v>
      </c>
      <c r="P20" s="18">
        <v>92.328031999999993</v>
      </c>
      <c r="Q20" s="18">
        <v>83.879633999999996</v>
      </c>
      <c r="R20" s="18">
        <v>70.966278000000003</v>
      </c>
      <c r="S20" s="18">
        <v>58.438051999999999</v>
      </c>
      <c r="T20" s="18">
        <v>50.286686000000003</v>
      </c>
      <c r="U20" s="18">
        <v>43.643751999999999</v>
      </c>
      <c r="V20" s="81">
        <v>41.202437000000003</v>
      </c>
      <c r="W20" s="90">
        <f t="shared" si="1"/>
        <v>8.4774366615660401E-2</v>
      </c>
      <c r="X20" s="61">
        <f t="shared" si="2"/>
        <v>0.71374447316586487</v>
      </c>
      <c r="Y20" s="61">
        <f t="shared" si="3"/>
        <v>-0.33927408855158059</v>
      </c>
      <c r="Z20" s="61">
        <f t="shared" si="4"/>
        <v>1.135988396243516</v>
      </c>
      <c r="AA20" s="61">
        <f t="shared" si="5"/>
        <v>-0.21898259594218061</v>
      </c>
      <c r="AB20" s="61">
        <f t="shared" si="6"/>
        <v>7.1698617193929781E-2</v>
      </c>
      <c r="AC20" s="61">
        <f t="shared" si="7"/>
        <v>-0.2384468257087009</v>
      </c>
      <c r="AD20" s="61">
        <f t="shared" si="8"/>
        <v>-0.11360100365333292</v>
      </c>
      <c r="AE20" s="61">
        <f t="shared" si="11"/>
        <v>-0.72397774141874871</v>
      </c>
      <c r="AF20" s="61">
        <f t="shared" si="12"/>
        <v>-0.68009016068636918</v>
      </c>
    </row>
    <row r="21" spans="2:32" x14ac:dyDescent="0.3">
      <c r="B21" s="109" t="s">
        <v>79</v>
      </c>
      <c r="C21" s="74">
        <f t="shared" si="0"/>
        <v>78.788387000000014</v>
      </c>
      <c r="D21" s="30">
        <v>9.7717869999999998</v>
      </c>
      <c r="E21" s="30">
        <v>30.088751999999999</v>
      </c>
      <c r="F21" s="30">
        <v>14.703172</v>
      </c>
      <c r="G21" s="30">
        <v>5.7104470000000003</v>
      </c>
      <c r="H21" s="30">
        <v>3.8003770000000001</v>
      </c>
      <c r="I21" s="30">
        <v>11.097939</v>
      </c>
      <c r="J21" s="30">
        <v>3.6159129999999999</v>
      </c>
      <c r="K21" s="30">
        <v>0</v>
      </c>
      <c r="L21" s="79">
        <v>0</v>
      </c>
      <c r="M21" s="74">
        <f t="shared" si="10"/>
        <v>134.44214099999999</v>
      </c>
      <c r="N21" s="18">
        <v>8.7338959999999997</v>
      </c>
      <c r="O21" s="18">
        <v>7.9773709999999998</v>
      </c>
      <c r="P21" s="18">
        <v>18.442968</v>
      </c>
      <c r="Q21" s="18">
        <v>11.871527</v>
      </c>
      <c r="R21" s="18">
        <v>21.834408</v>
      </c>
      <c r="S21" s="18">
        <v>16.854514000000002</v>
      </c>
      <c r="T21" s="18">
        <v>18.742402999999999</v>
      </c>
      <c r="U21" s="18">
        <v>15.32769</v>
      </c>
      <c r="V21" s="81">
        <v>14.657363999999999</v>
      </c>
      <c r="W21" s="90">
        <f t="shared" si="1"/>
        <v>-0.41396063456026022</v>
      </c>
      <c r="X21" s="61">
        <f t="shared" si="2"/>
        <v>0.11883482468763074</v>
      </c>
      <c r="Y21" s="61">
        <f t="shared" si="3"/>
        <v>2.7717629028410489</v>
      </c>
      <c r="Z21" s="61">
        <f t="shared" si="4"/>
        <v>-0.20277625596921278</v>
      </c>
      <c r="AA21" s="61">
        <f t="shared" si="5"/>
        <v>-0.51897957187815857</v>
      </c>
      <c r="AB21" s="61">
        <f t="shared" si="6"/>
        <v>-0.82594549849943266</v>
      </c>
      <c r="AC21" s="61">
        <f t="shared" si="7"/>
        <v>-0.34154500094158757</v>
      </c>
      <c r="AD21" s="61">
        <f t="shared" si="8"/>
        <v>-0.80707313784683854</v>
      </c>
      <c r="AE21" s="61">
        <f t="shared" si="11"/>
        <v>-1</v>
      </c>
      <c r="AF21" s="61">
        <f t="shared" si="12"/>
        <v>-1</v>
      </c>
    </row>
    <row r="22" spans="2:32" x14ac:dyDescent="0.3">
      <c r="B22" s="109" t="s">
        <v>83</v>
      </c>
      <c r="C22" s="74">
        <f t="shared" si="0"/>
        <v>89.10437499999999</v>
      </c>
      <c r="D22" s="30">
        <v>6.8969129999999996</v>
      </c>
      <c r="E22" s="30">
        <v>7.1691399999999996</v>
      </c>
      <c r="F22" s="30">
        <v>8.5701450000000001</v>
      </c>
      <c r="G22" s="30">
        <v>10.647119999999999</v>
      </c>
      <c r="H22" s="30">
        <v>2.5436519999999998</v>
      </c>
      <c r="I22" s="30">
        <v>40.254534999999997</v>
      </c>
      <c r="J22" s="30">
        <v>13.022869999999999</v>
      </c>
      <c r="K22" s="30">
        <v>0</v>
      </c>
      <c r="L22" s="79">
        <v>0</v>
      </c>
      <c r="M22" s="74">
        <f t="shared" si="10"/>
        <v>100.69354499999999</v>
      </c>
      <c r="N22" s="18">
        <v>8.1111970000000007</v>
      </c>
      <c r="O22" s="18">
        <v>8.1369720000000001</v>
      </c>
      <c r="P22" s="18">
        <v>12.3605</v>
      </c>
      <c r="Q22" s="18">
        <v>8.107901</v>
      </c>
      <c r="R22" s="18">
        <v>7.2834719999999997</v>
      </c>
      <c r="S22" s="18">
        <v>18.226089999999999</v>
      </c>
      <c r="T22" s="18">
        <v>11.944635999999999</v>
      </c>
      <c r="U22" s="18">
        <v>17.003395999999999</v>
      </c>
      <c r="V22" s="81">
        <v>9.5193809999999992</v>
      </c>
      <c r="W22" s="90">
        <f t="shared" si="1"/>
        <v>-0.11509347495909494</v>
      </c>
      <c r="X22" s="61">
        <f t="shared" si="2"/>
        <v>-0.14970466134653138</v>
      </c>
      <c r="Y22" s="61">
        <f t="shared" si="3"/>
        <v>-0.11894252554881601</v>
      </c>
      <c r="Z22" s="61">
        <f t="shared" si="4"/>
        <v>-0.30665062092957407</v>
      </c>
      <c r="AA22" s="61">
        <f t="shared" si="5"/>
        <v>0.31317834295213998</v>
      </c>
      <c r="AB22" s="61">
        <f t="shared" si="6"/>
        <v>-0.65076381154482377</v>
      </c>
      <c r="AC22" s="61">
        <f t="shared" si="7"/>
        <v>1.2086215419763646</v>
      </c>
      <c r="AD22" s="61">
        <f t="shared" si="8"/>
        <v>9.0269305820620982E-2</v>
      </c>
      <c r="AE22" s="61">
        <f t="shared" si="11"/>
        <v>-1</v>
      </c>
      <c r="AF22" s="61">
        <f t="shared" si="12"/>
        <v>-1</v>
      </c>
    </row>
    <row r="23" spans="2:32" x14ac:dyDescent="0.3">
      <c r="B23" s="109" t="s">
        <v>129</v>
      </c>
      <c r="C23" s="74">
        <f t="shared" si="0"/>
        <v>1336.0331050000002</v>
      </c>
      <c r="D23" s="30">
        <v>140.564122</v>
      </c>
      <c r="E23" s="30">
        <v>109.875192</v>
      </c>
      <c r="F23" s="30">
        <v>263.20247699999999</v>
      </c>
      <c r="G23" s="30">
        <v>125.56090500000001</v>
      </c>
      <c r="H23" s="30">
        <v>250.033208</v>
      </c>
      <c r="I23" s="30">
        <v>258.88403699999998</v>
      </c>
      <c r="J23" s="30">
        <v>187.576832</v>
      </c>
      <c r="K23" s="30">
        <v>0.33633200000000002</v>
      </c>
      <c r="L23" s="79">
        <v>0</v>
      </c>
      <c r="M23" s="74">
        <f t="shared" si="10"/>
        <v>1293.6343139999999</v>
      </c>
      <c r="N23" s="18">
        <v>125.613696</v>
      </c>
      <c r="O23" s="18">
        <v>225.96282500000001</v>
      </c>
      <c r="P23" s="18">
        <v>78.244949000000005</v>
      </c>
      <c r="Q23" s="18">
        <v>100.69293999999999</v>
      </c>
      <c r="R23" s="18">
        <v>115.879403</v>
      </c>
      <c r="S23" s="18">
        <v>133.19937300000001</v>
      </c>
      <c r="T23" s="18">
        <v>128.40964</v>
      </c>
      <c r="U23" s="18">
        <v>205.14464100000001</v>
      </c>
      <c r="V23" s="81">
        <v>180.48684700000001</v>
      </c>
      <c r="W23" s="90">
        <f t="shared" si="1"/>
        <v>3.2774943074059815E-2</v>
      </c>
      <c r="X23" s="61">
        <f t="shared" si="2"/>
        <v>0.11901907575428705</v>
      </c>
      <c r="Y23" s="61">
        <f t="shared" si="3"/>
        <v>-0.51374659968957292</v>
      </c>
      <c r="Z23" s="61">
        <f t="shared" si="4"/>
        <v>2.3638270631373275</v>
      </c>
      <c r="AA23" s="61">
        <f t="shared" si="5"/>
        <v>0.24696830780787615</v>
      </c>
      <c r="AB23" s="61">
        <f t="shared" si="6"/>
        <v>1.1577018997931843</v>
      </c>
      <c r="AC23" s="61">
        <f t="shared" si="7"/>
        <v>0.94358300019925734</v>
      </c>
      <c r="AD23" s="61">
        <f t="shared" si="8"/>
        <v>0.46076908244583503</v>
      </c>
      <c r="AE23" s="61">
        <f t="shared" si="11"/>
        <v>-0.99836051286370187</v>
      </c>
      <c r="AF23" s="61">
        <f t="shared" si="12"/>
        <v>-1</v>
      </c>
    </row>
    <row r="24" spans="2:32" x14ac:dyDescent="0.3">
      <c r="B24" s="109" t="s">
        <v>81</v>
      </c>
      <c r="C24" s="74">
        <f t="shared" si="0"/>
        <v>729.51628099999994</v>
      </c>
      <c r="D24" s="30">
        <v>67.033113999999998</v>
      </c>
      <c r="E24" s="30">
        <v>57.994810000000001</v>
      </c>
      <c r="F24" s="30">
        <v>68.512111000000004</v>
      </c>
      <c r="G24" s="30">
        <v>20.166976999999999</v>
      </c>
      <c r="H24" s="30">
        <v>186.34306699999999</v>
      </c>
      <c r="I24" s="30">
        <v>107.786891</v>
      </c>
      <c r="J24" s="30">
        <v>221.67931100000001</v>
      </c>
      <c r="K24" s="30">
        <v>0</v>
      </c>
      <c r="L24" s="79">
        <v>0</v>
      </c>
      <c r="M24" s="74">
        <f t="shared" si="10"/>
        <v>772.75571200000013</v>
      </c>
      <c r="N24" s="18">
        <v>94.406057000000004</v>
      </c>
      <c r="O24" s="18">
        <v>86.058138</v>
      </c>
      <c r="P24" s="18">
        <v>55.318354999999997</v>
      </c>
      <c r="Q24" s="18">
        <v>95.076051000000007</v>
      </c>
      <c r="R24" s="18">
        <v>86.835053000000002</v>
      </c>
      <c r="S24" s="18">
        <v>82.201239000000001</v>
      </c>
      <c r="T24" s="18">
        <v>80.387099000000006</v>
      </c>
      <c r="U24" s="18">
        <v>101.072804</v>
      </c>
      <c r="V24" s="81">
        <v>91.400915999999995</v>
      </c>
      <c r="W24" s="90">
        <f t="shared" si="1"/>
        <v>-5.5954851356699087E-2</v>
      </c>
      <c r="X24" s="61">
        <f t="shared" si="2"/>
        <v>-0.28994901248762039</v>
      </c>
      <c r="Y24" s="61">
        <f t="shared" si="3"/>
        <v>-0.3260973180711858</v>
      </c>
      <c r="Z24" s="61">
        <f t="shared" si="4"/>
        <v>0.23850593532652975</v>
      </c>
      <c r="AA24" s="61">
        <f t="shared" si="5"/>
        <v>-0.78788583678133628</v>
      </c>
      <c r="AB24" s="61">
        <f t="shared" si="6"/>
        <v>1.1459429177753826</v>
      </c>
      <c r="AC24" s="61">
        <f t="shared" si="7"/>
        <v>0.31125628167234787</v>
      </c>
      <c r="AD24" s="61">
        <f t="shared" si="8"/>
        <v>1.7576478534198627</v>
      </c>
      <c r="AE24" s="61">
        <f t="shared" si="11"/>
        <v>-1</v>
      </c>
      <c r="AF24" s="61">
        <f t="shared" si="12"/>
        <v>-1</v>
      </c>
    </row>
    <row r="25" spans="2:32" x14ac:dyDescent="0.3">
      <c r="B25" s="109" t="s">
        <v>86</v>
      </c>
      <c r="C25" s="74">
        <f t="shared" si="0"/>
        <v>31.226626000000003</v>
      </c>
      <c r="D25" s="30">
        <v>6.2571130000000004</v>
      </c>
      <c r="E25" s="30">
        <v>5.24979</v>
      </c>
      <c r="F25" s="30">
        <v>6.7854660000000004</v>
      </c>
      <c r="G25" s="30">
        <v>2.6739099999999998</v>
      </c>
      <c r="H25" s="30">
        <v>5.0198530000000003</v>
      </c>
      <c r="I25" s="30">
        <v>2.2593649999999998</v>
      </c>
      <c r="J25" s="30">
        <v>2.853192</v>
      </c>
      <c r="K25" s="30">
        <v>1.4289999999999999E-3</v>
      </c>
      <c r="L25" s="79">
        <v>0.12650800000000001</v>
      </c>
      <c r="M25" s="74">
        <f t="shared" si="10"/>
        <v>45.029529999999994</v>
      </c>
      <c r="N25" s="18">
        <v>7.1265450000000001</v>
      </c>
      <c r="O25" s="18">
        <v>2.4177339999999998</v>
      </c>
      <c r="P25" s="18">
        <v>4.6870529999999997</v>
      </c>
      <c r="Q25" s="18">
        <v>6.0302670000000003</v>
      </c>
      <c r="R25" s="18">
        <v>9.6775059999999993</v>
      </c>
      <c r="S25" s="18">
        <v>4.080622</v>
      </c>
      <c r="T25" s="18">
        <v>5.498119</v>
      </c>
      <c r="U25" s="18">
        <v>3.2927279999999999</v>
      </c>
      <c r="V25" s="81">
        <v>2.2189559999999999</v>
      </c>
      <c r="W25" s="90">
        <f t="shared" si="1"/>
        <v>-0.30653004817061147</v>
      </c>
      <c r="X25" s="61">
        <f t="shared" si="2"/>
        <v>-0.1219990893202807</v>
      </c>
      <c r="Y25" s="61">
        <f t="shared" si="3"/>
        <v>1.1713679006871724</v>
      </c>
      <c r="Z25" s="61">
        <f t="shared" si="4"/>
        <v>0.44770413306612933</v>
      </c>
      <c r="AA25" s="61">
        <f t="shared" si="5"/>
        <v>-0.55658513959663813</v>
      </c>
      <c r="AB25" s="61">
        <f t="shared" si="6"/>
        <v>-0.48128650088152869</v>
      </c>
      <c r="AC25" s="61">
        <f t="shared" si="7"/>
        <v>-0.44631847791831736</v>
      </c>
      <c r="AD25" s="61">
        <f t="shared" si="8"/>
        <v>-0.48106034081837812</v>
      </c>
      <c r="AE25" s="61">
        <f t="shared" si="11"/>
        <v>-0.9995660133482025</v>
      </c>
      <c r="AF25" s="61">
        <f t="shared" si="12"/>
        <v>-0.94298760317915276</v>
      </c>
    </row>
    <row r="26" spans="2:32" x14ac:dyDescent="0.3">
      <c r="B26" s="109" t="s">
        <v>112</v>
      </c>
      <c r="C26" s="74">
        <f t="shared" si="0"/>
        <v>39.923974000000001</v>
      </c>
      <c r="D26" s="30">
        <v>13.993763</v>
      </c>
      <c r="E26" s="30">
        <v>5.2768300000000004</v>
      </c>
      <c r="F26" s="30">
        <v>6.0255539999999996</v>
      </c>
      <c r="G26" s="30">
        <v>1.878312</v>
      </c>
      <c r="H26" s="30">
        <v>2.9379270000000002</v>
      </c>
      <c r="I26" s="30">
        <v>2.4986989999999998</v>
      </c>
      <c r="J26" s="30">
        <v>7.3128890000000002</v>
      </c>
      <c r="K26" s="30">
        <v>0</v>
      </c>
      <c r="L26" s="79">
        <v>0</v>
      </c>
      <c r="M26" s="74">
        <f t="shared" si="10"/>
        <v>104.33596</v>
      </c>
      <c r="N26" s="18">
        <v>6.7177470000000001</v>
      </c>
      <c r="O26" s="18">
        <v>8.0459899999999998</v>
      </c>
      <c r="P26" s="18">
        <v>6.8071609999999998</v>
      </c>
      <c r="Q26" s="18">
        <v>2.8856290000000002</v>
      </c>
      <c r="R26" s="18">
        <v>6.4103669999999999</v>
      </c>
      <c r="S26" s="18">
        <v>10.99305</v>
      </c>
      <c r="T26" s="18">
        <v>18.361937000000001</v>
      </c>
      <c r="U26" s="18">
        <v>24.907388000000001</v>
      </c>
      <c r="V26" s="81">
        <v>19.206690999999999</v>
      </c>
      <c r="W26" s="90">
        <f t="shared" si="1"/>
        <v>-0.61735173568154256</v>
      </c>
      <c r="X26" s="61">
        <f t="shared" si="2"/>
        <v>1.0831036060155288</v>
      </c>
      <c r="Y26" s="61">
        <f t="shared" si="3"/>
        <v>-0.34416647298840786</v>
      </c>
      <c r="Z26" s="61">
        <f t="shared" si="4"/>
        <v>-0.11482128893381549</v>
      </c>
      <c r="AA26" s="61">
        <f t="shared" si="5"/>
        <v>-0.34908056441074031</v>
      </c>
      <c r="AB26" s="61">
        <f t="shared" si="6"/>
        <v>-0.54169129474178312</v>
      </c>
      <c r="AC26" s="61">
        <f t="shared" si="7"/>
        <v>-0.7727019344040098</v>
      </c>
      <c r="AD26" s="61">
        <f t="shared" si="8"/>
        <v>-0.6017365161420607</v>
      </c>
      <c r="AE26" s="61">
        <f t="shared" si="11"/>
        <v>-1</v>
      </c>
      <c r="AF26" s="61">
        <f t="shared" si="12"/>
        <v>-1</v>
      </c>
    </row>
    <row r="27" spans="2:32" x14ac:dyDescent="0.3">
      <c r="B27" s="109" t="s">
        <v>162</v>
      </c>
      <c r="C27" s="74">
        <f t="shared" si="0"/>
        <v>5052.9804299999996</v>
      </c>
      <c r="D27" s="30">
        <v>689.26587700000005</v>
      </c>
      <c r="E27" s="30">
        <v>512.948397</v>
      </c>
      <c r="F27" s="30">
        <v>725.08343300000001</v>
      </c>
      <c r="G27" s="30">
        <v>471.32848899999999</v>
      </c>
      <c r="H27" s="30">
        <v>557.70585300000005</v>
      </c>
      <c r="I27" s="30">
        <v>634.19259899999997</v>
      </c>
      <c r="J27" s="30">
        <v>872.27228400000001</v>
      </c>
      <c r="K27" s="30">
        <v>262.66736600000002</v>
      </c>
      <c r="L27" s="79">
        <v>327.51613200000003</v>
      </c>
      <c r="M27" s="74">
        <f t="shared" si="10"/>
        <v>6030.4811559999998</v>
      </c>
      <c r="N27" s="18">
        <v>630.40149099999996</v>
      </c>
      <c r="O27" s="18">
        <v>563.74894300000005</v>
      </c>
      <c r="P27" s="18">
        <v>594.42112199999997</v>
      </c>
      <c r="Q27" s="18">
        <v>718.305609</v>
      </c>
      <c r="R27" s="18">
        <v>770.61046799999997</v>
      </c>
      <c r="S27" s="18">
        <v>704.43158200000005</v>
      </c>
      <c r="T27" s="18">
        <v>765.10800700000004</v>
      </c>
      <c r="U27" s="18">
        <v>685.94291499999997</v>
      </c>
      <c r="V27" s="81">
        <v>597.51101900000003</v>
      </c>
      <c r="W27" s="90">
        <f t="shared" si="1"/>
        <v>-0.16209332235910234</v>
      </c>
      <c r="X27" s="61">
        <f t="shared" si="2"/>
        <v>9.3376025977705224E-2</v>
      </c>
      <c r="Y27" s="61">
        <f t="shared" si="3"/>
        <v>-9.0112002214432607E-2</v>
      </c>
      <c r="Z27" s="61">
        <f t="shared" si="4"/>
        <v>0.21981438102396367</v>
      </c>
      <c r="AA27" s="61">
        <f t="shared" si="5"/>
        <v>-0.34383292696799761</v>
      </c>
      <c r="AB27" s="61">
        <f t="shared" si="6"/>
        <v>-0.27628046054521016</v>
      </c>
      <c r="AC27" s="61">
        <f t="shared" si="7"/>
        <v>-9.971015609575562E-2</v>
      </c>
      <c r="AD27" s="61">
        <f t="shared" si="8"/>
        <v>0.14006424716451815</v>
      </c>
      <c r="AE27" s="61">
        <f t="shared" si="11"/>
        <v>-0.61707109985967268</v>
      </c>
      <c r="AF27" s="61">
        <f t="shared" si="12"/>
        <v>-0.45186595462601831</v>
      </c>
    </row>
    <row r="28" spans="2:32" x14ac:dyDescent="0.3">
      <c r="B28" s="109" t="s">
        <v>117</v>
      </c>
      <c r="C28" s="74">
        <f t="shared" si="0"/>
        <v>49.329409999999996</v>
      </c>
      <c r="D28" s="30">
        <v>16.677030999999999</v>
      </c>
      <c r="E28" s="30">
        <v>0</v>
      </c>
      <c r="F28" s="30">
        <v>2.7934E-2</v>
      </c>
      <c r="G28" s="30">
        <v>10.425134999999999</v>
      </c>
      <c r="H28" s="30">
        <v>0</v>
      </c>
      <c r="I28" s="30">
        <v>4.0099999999999997E-3</v>
      </c>
      <c r="J28" s="30">
        <v>22.1953</v>
      </c>
      <c r="K28" s="30">
        <v>0</v>
      </c>
      <c r="L28" s="79">
        <v>0</v>
      </c>
      <c r="M28" s="74">
        <f t="shared" si="10"/>
        <v>77.652696000000006</v>
      </c>
      <c r="N28" s="18">
        <v>3.1907939999999999</v>
      </c>
      <c r="O28" s="18">
        <v>10.624941</v>
      </c>
      <c r="P28" s="18">
        <v>9.3872169999999997</v>
      </c>
      <c r="Q28" s="18">
        <v>9.9645100000000006</v>
      </c>
      <c r="R28" s="18">
        <v>32.603167999999997</v>
      </c>
      <c r="S28" s="18">
        <v>11.621850999999999</v>
      </c>
      <c r="T28" s="18">
        <v>0.204705</v>
      </c>
      <c r="U28" s="18">
        <v>0</v>
      </c>
      <c r="V28" s="81">
        <v>5.5509999999999997E-2</v>
      </c>
      <c r="W28" s="90">
        <f t="shared" si="1"/>
        <v>-0.36474311207430599</v>
      </c>
      <c r="X28" s="61">
        <f t="shared" si="2"/>
        <v>4.2266084867904352</v>
      </c>
      <c r="Y28" s="61">
        <f t="shared" si="3"/>
        <v>-1</v>
      </c>
      <c r="Z28" s="61">
        <f t="shared" si="4"/>
        <v>-0.99702425117050131</v>
      </c>
      <c r="AA28" s="61">
        <f t="shared" si="5"/>
        <v>4.6226558054535349E-2</v>
      </c>
      <c r="AB28" s="61">
        <f t="shared" si="6"/>
        <v>-1</v>
      </c>
      <c r="AC28" s="61">
        <f t="shared" si="7"/>
        <v>-0.99965496029849288</v>
      </c>
      <c r="AD28" s="61">
        <f t="shared" si="8"/>
        <v>107.42578344446886</v>
      </c>
      <c r="AE28" s="61" t="str">
        <f t="shared" si="11"/>
        <v>-</v>
      </c>
      <c r="AF28" s="61">
        <f t="shared" si="12"/>
        <v>-1</v>
      </c>
    </row>
    <row r="29" spans="2:32" x14ac:dyDescent="0.3">
      <c r="B29" s="109" t="s">
        <v>150</v>
      </c>
      <c r="C29" s="74">
        <f t="shared" si="0"/>
        <v>162.21950900000002</v>
      </c>
      <c r="D29" s="30">
        <v>4.4725169999999999</v>
      </c>
      <c r="E29" s="30">
        <v>47.219315999999999</v>
      </c>
      <c r="F29" s="30">
        <v>47.091225000000001</v>
      </c>
      <c r="G29" s="30">
        <v>0</v>
      </c>
      <c r="H29" s="30">
        <v>17.616543</v>
      </c>
      <c r="I29" s="30">
        <v>9.1405449999999995</v>
      </c>
      <c r="J29" s="30">
        <v>14.455242999999999</v>
      </c>
      <c r="K29" s="30">
        <v>9.0944099999999999</v>
      </c>
      <c r="L29" s="79">
        <v>13.129709999999999</v>
      </c>
      <c r="M29" s="74">
        <f t="shared" si="10"/>
        <v>316.43791099999999</v>
      </c>
      <c r="N29" s="18">
        <v>17.651669999999999</v>
      </c>
      <c r="O29" s="18">
        <v>8.9758840000000006</v>
      </c>
      <c r="P29" s="18">
        <v>18.39152</v>
      </c>
      <c r="Q29" s="18">
        <v>36.193717999999997</v>
      </c>
      <c r="R29" s="18">
        <v>17.517298</v>
      </c>
      <c r="S29" s="18">
        <v>66.978989999999996</v>
      </c>
      <c r="T29" s="18">
        <v>93.375936999999993</v>
      </c>
      <c r="U29" s="18">
        <v>24.673417000000001</v>
      </c>
      <c r="V29" s="81">
        <v>32.679476999999999</v>
      </c>
      <c r="W29" s="90">
        <f t="shared" si="1"/>
        <v>-0.48735754041809476</v>
      </c>
      <c r="X29" s="61">
        <f t="shared" si="2"/>
        <v>-0.74662357725926221</v>
      </c>
      <c r="Y29" s="61">
        <f t="shared" si="3"/>
        <v>4.2606869696622631</v>
      </c>
      <c r="Z29" s="61">
        <f t="shared" si="4"/>
        <v>1.5604857564790731</v>
      </c>
      <c r="AA29" s="61">
        <f t="shared" si="5"/>
        <v>-1</v>
      </c>
      <c r="AB29" s="61">
        <f t="shared" si="6"/>
        <v>5.6655427109819634E-3</v>
      </c>
      <c r="AC29" s="61">
        <f t="shared" si="7"/>
        <v>-0.86353116104020078</v>
      </c>
      <c r="AD29" s="61">
        <f t="shared" si="8"/>
        <v>-0.8451930608203696</v>
      </c>
      <c r="AE29" s="61">
        <f t="shared" si="11"/>
        <v>-0.63140857222978075</v>
      </c>
      <c r="AF29" s="61">
        <f t="shared" si="12"/>
        <v>-0.59822765829453139</v>
      </c>
    </row>
    <row r="30" spans="2:32" x14ac:dyDescent="0.3">
      <c r="B30" s="109" t="s">
        <v>65</v>
      </c>
      <c r="C30" s="74">
        <f t="shared" si="0"/>
        <v>1036.623233</v>
      </c>
      <c r="D30" s="30">
        <v>225.214834</v>
      </c>
      <c r="E30" s="30">
        <v>204.13687200000001</v>
      </c>
      <c r="F30" s="30">
        <v>214.09433799999999</v>
      </c>
      <c r="G30" s="30">
        <v>6.7259710000000004</v>
      </c>
      <c r="H30" s="30">
        <v>101.304773</v>
      </c>
      <c r="I30" s="30">
        <v>135.862483</v>
      </c>
      <c r="J30" s="30">
        <v>149.283962</v>
      </c>
      <c r="K30" s="30">
        <v>0</v>
      </c>
      <c r="L30" s="79">
        <v>0</v>
      </c>
      <c r="M30" s="74">
        <f t="shared" si="10"/>
        <v>1967.3352110000001</v>
      </c>
      <c r="N30" s="18">
        <v>294.69583999999998</v>
      </c>
      <c r="O30" s="18">
        <v>192.966837</v>
      </c>
      <c r="P30" s="18">
        <v>138.35521900000001</v>
      </c>
      <c r="Q30" s="18">
        <v>203.32126</v>
      </c>
      <c r="R30" s="18">
        <v>215.81866199999999</v>
      </c>
      <c r="S30" s="18">
        <v>206.099737</v>
      </c>
      <c r="T30" s="18">
        <v>260.30643099999998</v>
      </c>
      <c r="U30" s="18">
        <v>251.49272099999999</v>
      </c>
      <c r="V30" s="81">
        <v>204.278504</v>
      </c>
      <c r="W30" s="90">
        <f t="shared" si="1"/>
        <v>-0.47308256000100635</v>
      </c>
      <c r="X30" s="61">
        <f t="shared" si="2"/>
        <v>-0.23577192674318026</v>
      </c>
      <c r="Y30" s="61">
        <f t="shared" si="3"/>
        <v>5.7885775471357315E-2</v>
      </c>
      <c r="Z30" s="61">
        <f t="shared" si="4"/>
        <v>0.54742509568793341</v>
      </c>
      <c r="AA30" s="61">
        <f t="shared" si="5"/>
        <v>-0.96691948987528409</v>
      </c>
      <c r="AB30" s="61">
        <f t="shared" si="6"/>
        <v>-0.53060234892939895</v>
      </c>
      <c r="AC30" s="61">
        <f t="shared" si="7"/>
        <v>-0.3407925455043157</v>
      </c>
      <c r="AD30" s="61">
        <f t="shared" si="8"/>
        <v>-0.42650682341382484</v>
      </c>
      <c r="AE30" s="61">
        <f t="shared" si="11"/>
        <v>-1</v>
      </c>
      <c r="AF30" s="61">
        <f t="shared" si="12"/>
        <v>-1</v>
      </c>
    </row>
    <row r="31" spans="2:32" x14ac:dyDescent="0.3">
      <c r="B31" s="109" t="s">
        <v>152</v>
      </c>
      <c r="C31" s="74">
        <f t="shared" si="0"/>
        <v>0.19762199999999999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30">
        <v>0.19762199999999999</v>
      </c>
      <c r="L31" s="79">
        <v>0</v>
      </c>
      <c r="M31" s="74">
        <f t="shared" si="10"/>
        <v>4.7354E-2</v>
      </c>
      <c r="N31" s="18">
        <v>0</v>
      </c>
      <c r="O31" s="18">
        <v>0</v>
      </c>
      <c r="P31" s="18">
        <v>0</v>
      </c>
      <c r="Q31" s="18">
        <v>0</v>
      </c>
      <c r="R31" s="18">
        <v>6.3540000000000003E-3</v>
      </c>
      <c r="S31" s="18">
        <v>0</v>
      </c>
      <c r="T31" s="18">
        <v>4.1000000000000002E-2</v>
      </c>
      <c r="U31" s="18">
        <v>0</v>
      </c>
      <c r="V31" s="81">
        <v>0</v>
      </c>
      <c r="W31" s="90">
        <f t="shared" si="1"/>
        <v>3.1732905351184693</v>
      </c>
      <c r="X31" s="61" t="str">
        <f t="shared" si="2"/>
        <v>-</v>
      </c>
      <c r="Y31" s="61" t="str">
        <f t="shared" si="3"/>
        <v>-</v>
      </c>
      <c r="Z31" s="61" t="str">
        <f t="shared" si="4"/>
        <v>-</v>
      </c>
      <c r="AA31" s="61" t="str">
        <f t="shared" si="5"/>
        <v>-</v>
      </c>
      <c r="AB31" s="61">
        <f t="shared" si="6"/>
        <v>-1</v>
      </c>
      <c r="AC31" s="61" t="str">
        <f t="shared" si="7"/>
        <v>-</v>
      </c>
      <c r="AD31" s="61">
        <f t="shared" si="8"/>
        <v>-1</v>
      </c>
      <c r="AE31" s="61" t="str">
        <f t="shared" si="11"/>
        <v>-</v>
      </c>
      <c r="AF31" s="61" t="str">
        <f t="shared" si="12"/>
        <v>-</v>
      </c>
    </row>
    <row r="32" spans="2:32" x14ac:dyDescent="0.3">
      <c r="B32" s="109" t="s">
        <v>153</v>
      </c>
      <c r="C32" s="74">
        <f t="shared" si="0"/>
        <v>94.651838000000012</v>
      </c>
      <c r="D32" s="30">
        <v>19.083306</v>
      </c>
      <c r="E32" s="30">
        <v>57.227446</v>
      </c>
      <c r="F32" s="30">
        <v>3.6853379999999998</v>
      </c>
      <c r="G32" s="30">
        <v>0.77900199999999997</v>
      </c>
      <c r="H32" s="30">
        <v>1.576435</v>
      </c>
      <c r="I32" s="30">
        <v>6.142614</v>
      </c>
      <c r="J32" s="30">
        <v>6.1576969999999998</v>
      </c>
      <c r="K32" s="30">
        <v>0</v>
      </c>
      <c r="L32" s="79">
        <v>0</v>
      </c>
      <c r="M32" s="74">
        <f t="shared" si="10"/>
        <v>990.34231199999999</v>
      </c>
      <c r="N32" s="18">
        <v>11.77284</v>
      </c>
      <c r="O32" s="18">
        <v>1.4439869999999999</v>
      </c>
      <c r="P32" s="18">
        <v>385.88035600000001</v>
      </c>
      <c r="Q32" s="18">
        <v>2.8106070000000001</v>
      </c>
      <c r="R32" s="18">
        <v>7.8852989999999998</v>
      </c>
      <c r="S32" s="18">
        <v>516.13579000000004</v>
      </c>
      <c r="T32" s="18">
        <v>6.6585210000000004</v>
      </c>
      <c r="U32" s="18">
        <v>4.9677519999999999</v>
      </c>
      <c r="V32" s="81">
        <v>52.78716</v>
      </c>
      <c r="W32" s="90">
        <f t="shared" si="1"/>
        <v>-0.90442512972221667</v>
      </c>
      <c r="X32" s="61">
        <f t="shared" si="2"/>
        <v>0.62096027806374665</v>
      </c>
      <c r="Y32" s="61">
        <f t="shared" si="3"/>
        <v>38.631552084610185</v>
      </c>
      <c r="Z32" s="61">
        <f t="shared" si="4"/>
        <v>-0.99044953197876706</v>
      </c>
      <c r="AA32" s="61">
        <f t="shared" si="5"/>
        <v>-0.7228349605619</v>
      </c>
      <c r="AB32" s="61">
        <f t="shared" si="6"/>
        <v>-0.80007923605686981</v>
      </c>
      <c r="AC32" s="61">
        <f t="shared" si="7"/>
        <v>-0.98809884119835989</v>
      </c>
      <c r="AD32" s="61">
        <f t="shared" si="8"/>
        <v>-7.521550206119354E-2</v>
      </c>
      <c r="AE32" s="61">
        <f t="shared" si="11"/>
        <v>-1</v>
      </c>
      <c r="AF32" s="61">
        <f t="shared" si="12"/>
        <v>-1</v>
      </c>
    </row>
    <row r="33" spans="2:32" x14ac:dyDescent="0.3">
      <c r="B33" s="109" t="s">
        <v>34</v>
      </c>
      <c r="C33" s="74">
        <f t="shared" si="0"/>
        <v>153.02493800000002</v>
      </c>
      <c r="D33" s="30">
        <v>20.862742999999998</v>
      </c>
      <c r="E33" s="30">
        <v>23.960087999999999</v>
      </c>
      <c r="F33" s="30">
        <v>15.21781</v>
      </c>
      <c r="G33" s="30">
        <v>14.261949</v>
      </c>
      <c r="H33" s="30">
        <v>8.4492999999999991</v>
      </c>
      <c r="I33" s="30">
        <v>18.016258000000001</v>
      </c>
      <c r="J33" s="30">
        <v>16.457858999999999</v>
      </c>
      <c r="K33" s="30">
        <v>17.048261</v>
      </c>
      <c r="L33" s="79">
        <v>18.75067</v>
      </c>
      <c r="M33" s="74">
        <f t="shared" si="10"/>
        <v>184.909415</v>
      </c>
      <c r="N33" s="18">
        <v>32.036495000000002</v>
      </c>
      <c r="O33" s="18">
        <v>33.503242</v>
      </c>
      <c r="P33" s="18">
        <v>9.4453600000000009</v>
      </c>
      <c r="Q33" s="18">
        <v>6.529121</v>
      </c>
      <c r="R33" s="18">
        <v>8.3048940000000009</v>
      </c>
      <c r="S33" s="18">
        <v>21.864239999999999</v>
      </c>
      <c r="T33" s="18">
        <v>29.284372000000001</v>
      </c>
      <c r="U33" s="18">
        <v>18.245497</v>
      </c>
      <c r="V33" s="81">
        <v>25.696193999999998</v>
      </c>
      <c r="W33" s="90">
        <f t="shared" si="1"/>
        <v>-0.17243295588815732</v>
      </c>
      <c r="X33" s="61">
        <f t="shared" si="2"/>
        <v>-0.34878197505688446</v>
      </c>
      <c r="Y33" s="61">
        <f t="shared" si="3"/>
        <v>-0.28484270268531031</v>
      </c>
      <c r="Z33" s="61">
        <f t="shared" si="4"/>
        <v>0.61114134347446769</v>
      </c>
      <c r="AA33" s="61">
        <f t="shared" si="5"/>
        <v>1.1843597323437565</v>
      </c>
      <c r="AB33" s="61">
        <f t="shared" si="6"/>
        <v>1.738806058210951E-2</v>
      </c>
      <c r="AC33" s="61">
        <f t="shared" si="7"/>
        <v>-0.17599431766208196</v>
      </c>
      <c r="AD33" s="61">
        <f t="shared" si="8"/>
        <v>-0.43799856797338876</v>
      </c>
      <c r="AE33" s="61">
        <f t="shared" si="11"/>
        <v>-6.5618163210352631E-2</v>
      </c>
      <c r="AF33" s="61">
        <f t="shared" si="12"/>
        <v>-0.27029388087589934</v>
      </c>
    </row>
    <row r="34" spans="2:32" x14ac:dyDescent="0.3">
      <c r="B34" s="109" t="s">
        <v>36</v>
      </c>
      <c r="C34" s="74">
        <f t="shared" si="0"/>
        <v>5.4022230000000002</v>
      </c>
      <c r="D34" s="30">
        <v>1.008548</v>
      </c>
      <c r="E34" s="30">
        <v>1.133672</v>
      </c>
      <c r="F34" s="30">
        <v>0.91261400000000004</v>
      </c>
      <c r="G34" s="30">
        <v>0.71116199999999996</v>
      </c>
      <c r="H34" s="30">
        <v>0.63413299999999995</v>
      </c>
      <c r="I34" s="30">
        <v>0.33305699999999999</v>
      </c>
      <c r="J34" s="30">
        <v>0.24252899999999999</v>
      </c>
      <c r="K34" s="30">
        <v>0.19233800000000001</v>
      </c>
      <c r="L34" s="79">
        <v>0.23416999999999999</v>
      </c>
      <c r="M34" s="74">
        <f t="shared" si="10"/>
        <v>2.4096440000000001</v>
      </c>
      <c r="N34" s="18">
        <v>0.29490300000000003</v>
      </c>
      <c r="O34" s="18">
        <v>0.45513599999999999</v>
      </c>
      <c r="P34" s="18">
        <v>0.17677999999999999</v>
      </c>
      <c r="Q34" s="18">
        <v>0.23927399999999999</v>
      </c>
      <c r="R34" s="18">
        <v>0.176007</v>
      </c>
      <c r="S34" s="18">
        <v>0.248867</v>
      </c>
      <c r="T34" s="18">
        <v>0.26986399999999999</v>
      </c>
      <c r="U34" s="18">
        <v>0.28793299999999999</v>
      </c>
      <c r="V34" s="81">
        <v>0.26088</v>
      </c>
      <c r="W34" s="90">
        <f t="shared" si="1"/>
        <v>1.2419174782664992</v>
      </c>
      <c r="X34" s="61">
        <f t="shared" si="2"/>
        <v>2.4199312994442237</v>
      </c>
      <c r="Y34" s="61">
        <f t="shared" si="3"/>
        <v>1.4908422976868452</v>
      </c>
      <c r="Z34" s="61">
        <f t="shared" si="4"/>
        <v>4.1624278764566132</v>
      </c>
      <c r="AA34" s="61">
        <f t="shared" si="5"/>
        <v>1.9721658015496879</v>
      </c>
      <c r="AB34" s="61">
        <f t="shared" si="6"/>
        <v>2.6028851125239334</v>
      </c>
      <c r="AC34" s="61">
        <f t="shared" si="7"/>
        <v>0.33829314453101444</v>
      </c>
      <c r="AD34" s="61">
        <f t="shared" si="8"/>
        <v>-0.10129176177630217</v>
      </c>
      <c r="AE34" s="61">
        <f t="shared" si="11"/>
        <v>-0.33200432044954897</v>
      </c>
      <c r="AF34" s="61">
        <f t="shared" si="12"/>
        <v>-0.10238423796381479</v>
      </c>
    </row>
    <row r="35" spans="2:32" x14ac:dyDescent="0.3">
      <c r="B35" s="109" t="s">
        <v>100</v>
      </c>
      <c r="C35" s="74">
        <f t="shared" si="0"/>
        <v>4.2141530000000005</v>
      </c>
      <c r="D35" s="30">
        <v>2.9727760000000001</v>
      </c>
      <c r="E35" s="30">
        <v>0.79920100000000005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0.44217600000000001</v>
      </c>
      <c r="L35" s="79">
        <v>0</v>
      </c>
      <c r="M35" s="74">
        <f t="shared" si="10"/>
        <v>5.0748850000000001</v>
      </c>
      <c r="N35" s="18">
        <v>3.081245</v>
      </c>
      <c r="O35" s="18">
        <v>1.9936400000000001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81">
        <v>0</v>
      </c>
      <c r="W35" s="90">
        <f t="shared" si="1"/>
        <v>-0.16960620782539892</v>
      </c>
      <c r="X35" s="61">
        <f t="shared" si="2"/>
        <v>-3.5202978017002895E-2</v>
      </c>
      <c r="Y35" s="61">
        <f t="shared" si="3"/>
        <v>-0.59912471659878408</v>
      </c>
      <c r="Z35" s="61" t="str">
        <f t="shared" si="4"/>
        <v>-</v>
      </c>
      <c r="AA35" s="61" t="str">
        <f t="shared" si="5"/>
        <v>-</v>
      </c>
      <c r="AB35" s="61" t="str">
        <f t="shared" si="6"/>
        <v>-</v>
      </c>
      <c r="AC35" s="61" t="str">
        <f t="shared" si="7"/>
        <v>-</v>
      </c>
      <c r="AD35" s="61" t="str">
        <f t="shared" si="8"/>
        <v>-</v>
      </c>
      <c r="AE35" s="61" t="str">
        <f t="shared" si="11"/>
        <v>-</v>
      </c>
      <c r="AF35" s="61" t="str">
        <f t="shared" si="12"/>
        <v>-</v>
      </c>
    </row>
    <row r="36" spans="2:32" x14ac:dyDescent="0.3">
      <c r="B36" s="109" t="s">
        <v>64</v>
      </c>
      <c r="C36" s="74">
        <f t="shared" si="0"/>
        <v>2582.2566120000001</v>
      </c>
      <c r="D36" s="30">
        <v>60.269312999999997</v>
      </c>
      <c r="E36" s="30">
        <v>35.901963000000002</v>
      </c>
      <c r="F36" s="30">
        <v>28.014641999999998</v>
      </c>
      <c r="G36" s="30">
        <v>52.254018000000002</v>
      </c>
      <c r="H36" s="30">
        <v>25.342476999999999</v>
      </c>
      <c r="I36" s="30">
        <v>10.618734999999999</v>
      </c>
      <c r="J36" s="30">
        <v>32.073388000000001</v>
      </c>
      <c r="K36" s="30">
        <v>1010.52248</v>
      </c>
      <c r="L36" s="79">
        <v>1327.2595960000001</v>
      </c>
      <c r="M36" s="74">
        <f t="shared" si="10"/>
        <v>416.99456500000002</v>
      </c>
      <c r="N36" s="18">
        <v>35.923383000000001</v>
      </c>
      <c r="O36" s="18">
        <v>32.305810000000001</v>
      </c>
      <c r="P36" s="18">
        <v>50.475189</v>
      </c>
      <c r="Q36" s="18">
        <v>54.651952000000001</v>
      </c>
      <c r="R36" s="18">
        <v>37.780546000000001</v>
      </c>
      <c r="S36" s="18">
        <v>48.860233000000001</v>
      </c>
      <c r="T36" s="18">
        <v>48.279015000000001</v>
      </c>
      <c r="U36" s="18">
        <v>58.489536999999999</v>
      </c>
      <c r="V36" s="81">
        <v>50.228900000000003</v>
      </c>
      <c r="W36" s="90">
        <f t="shared" si="1"/>
        <v>5.1925426102376182</v>
      </c>
      <c r="X36" s="61">
        <f t="shared" si="2"/>
        <v>0.67771818706495424</v>
      </c>
      <c r="Y36" s="61">
        <f t="shared" si="3"/>
        <v>0.11131598310025348</v>
      </c>
      <c r="Z36" s="61">
        <f t="shared" si="4"/>
        <v>-0.44498192963675687</v>
      </c>
      <c r="AA36" s="61">
        <f t="shared" si="5"/>
        <v>-4.3876456599390989E-2</v>
      </c>
      <c r="AB36" s="61">
        <f t="shared" si="6"/>
        <v>-0.32921887894367652</v>
      </c>
      <c r="AC36" s="61">
        <f t="shared" si="7"/>
        <v>-0.78267121648805893</v>
      </c>
      <c r="AD36" s="61">
        <f t="shared" si="8"/>
        <v>-0.33566606526665876</v>
      </c>
      <c r="AE36" s="61">
        <f t="shared" si="11"/>
        <v>16.27697861585056</v>
      </c>
      <c r="AF36" s="61">
        <f t="shared" si="12"/>
        <v>25.424221832451039</v>
      </c>
    </row>
    <row r="37" spans="2:32" x14ac:dyDescent="0.3">
      <c r="B37" s="109" t="s">
        <v>140</v>
      </c>
      <c r="C37" s="74">
        <f t="shared" si="0"/>
        <v>287.50295199999999</v>
      </c>
      <c r="D37" s="30">
        <v>30.438061000000001</v>
      </c>
      <c r="E37" s="30">
        <v>25.980623000000001</v>
      </c>
      <c r="F37" s="30">
        <v>48.868060999999997</v>
      </c>
      <c r="G37" s="30">
        <v>44.947285000000001</v>
      </c>
      <c r="H37" s="30">
        <v>44.841690999999997</v>
      </c>
      <c r="I37" s="30">
        <v>35.192328000000003</v>
      </c>
      <c r="J37" s="30">
        <v>57.234903000000003</v>
      </c>
      <c r="K37" s="30">
        <v>0</v>
      </c>
      <c r="L37" s="79">
        <v>0</v>
      </c>
      <c r="M37" s="74">
        <f t="shared" si="10"/>
        <v>445.685115</v>
      </c>
      <c r="N37" s="18">
        <v>32.551802000000002</v>
      </c>
      <c r="O37" s="18">
        <v>71.470703</v>
      </c>
      <c r="P37" s="18">
        <v>31.100128000000002</v>
      </c>
      <c r="Q37" s="18">
        <v>27.132193000000001</v>
      </c>
      <c r="R37" s="18">
        <v>85.783445999999998</v>
      </c>
      <c r="S37" s="18">
        <v>34.708809000000002</v>
      </c>
      <c r="T37" s="18">
        <v>34.528672</v>
      </c>
      <c r="U37" s="18">
        <v>80.651988000000003</v>
      </c>
      <c r="V37" s="81">
        <v>47.757373999999999</v>
      </c>
      <c r="W37" s="90">
        <f t="shared" si="1"/>
        <v>-0.35491910695738627</v>
      </c>
      <c r="X37" s="61">
        <f t="shared" si="2"/>
        <v>-6.4934684721908775E-2</v>
      </c>
      <c r="Y37" s="61">
        <f t="shared" si="3"/>
        <v>-0.63648569400527655</v>
      </c>
      <c r="Z37" s="61">
        <f t="shared" si="4"/>
        <v>0.57131382224536176</v>
      </c>
      <c r="AA37" s="61">
        <f t="shared" si="5"/>
        <v>0.6566034673275396</v>
      </c>
      <c r="AB37" s="61">
        <f t="shared" si="6"/>
        <v>-0.47726871452564401</v>
      </c>
      <c r="AC37" s="61">
        <f t="shared" si="7"/>
        <v>1.3930728651622815E-2</v>
      </c>
      <c r="AD37" s="61">
        <f t="shared" si="8"/>
        <v>0.65760510569303099</v>
      </c>
      <c r="AE37" s="61">
        <f t="shared" si="11"/>
        <v>-1</v>
      </c>
      <c r="AF37" s="61">
        <f t="shared" si="12"/>
        <v>-1</v>
      </c>
    </row>
    <row r="38" spans="2:32" x14ac:dyDescent="0.3">
      <c r="B38" s="109" t="s">
        <v>85</v>
      </c>
      <c r="C38" s="74">
        <f t="shared" si="0"/>
        <v>20.539660999999999</v>
      </c>
      <c r="D38" s="30">
        <v>6.0307130000000004</v>
      </c>
      <c r="E38" s="30">
        <v>1.65326</v>
      </c>
      <c r="F38" s="30">
        <v>1.6343099999999999</v>
      </c>
      <c r="G38" s="30">
        <v>0.77542</v>
      </c>
      <c r="H38" s="30">
        <v>0.88070000000000004</v>
      </c>
      <c r="I38" s="30">
        <v>1.1694089999999999</v>
      </c>
      <c r="J38" s="30">
        <v>8.3958490000000001</v>
      </c>
      <c r="K38" s="30">
        <v>0</v>
      </c>
      <c r="L38" s="79">
        <v>0</v>
      </c>
      <c r="M38" s="74">
        <f t="shared" si="10"/>
        <v>18.257634000000003</v>
      </c>
      <c r="N38" s="18">
        <v>0.73185</v>
      </c>
      <c r="O38" s="18">
        <v>1.5766610000000001</v>
      </c>
      <c r="P38" s="18">
        <v>0.68960600000000005</v>
      </c>
      <c r="Q38" s="18">
        <v>1.484691</v>
      </c>
      <c r="R38" s="18">
        <v>2.4037660000000001</v>
      </c>
      <c r="S38" s="18">
        <v>3.8970760000000002</v>
      </c>
      <c r="T38" s="18">
        <v>1.5388740000000001</v>
      </c>
      <c r="U38" s="18">
        <v>0.96980200000000005</v>
      </c>
      <c r="V38" s="81">
        <v>4.9653080000000003</v>
      </c>
      <c r="W38" s="90">
        <f t="shared" si="1"/>
        <v>0.12499029173221432</v>
      </c>
      <c r="X38" s="61">
        <f t="shared" si="2"/>
        <v>7.240367561658811</v>
      </c>
      <c r="Y38" s="61">
        <f t="shared" si="3"/>
        <v>4.858304987565476E-2</v>
      </c>
      <c r="Z38" s="61">
        <f t="shared" si="4"/>
        <v>1.3699184751872804</v>
      </c>
      <c r="AA38" s="61">
        <f t="shared" si="5"/>
        <v>-0.47772297400603891</v>
      </c>
      <c r="AB38" s="61">
        <f t="shared" si="6"/>
        <v>-0.63361658331135395</v>
      </c>
      <c r="AC38" s="61">
        <f t="shared" si="7"/>
        <v>-0.69992656032368883</v>
      </c>
      <c r="AD38" s="61">
        <f t="shared" si="8"/>
        <v>4.4558391395266925</v>
      </c>
      <c r="AE38" s="61">
        <f t="shared" si="11"/>
        <v>-1</v>
      </c>
      <c r="AF38" s="61">
        <f t="shared" si="12"/>
        <v>-1</v>
      </c>
    </row>
    <row r="39" spans="2:32" x14ac:dyDescent="0.3">
      <c r="B39" s="109" t="s">
        <v>35</v>
      </c>
      <c r="C39" s="74">
        <f t="shared" si="0"/>
        <v>43.737988000000001</v>
      </c>
      <c r="D39" s="30">
        <v>9.0129000000000001E-2</v>
      </c>
      <c r="E39" s="30">
        <v>4.9748200000000002</v>
      </c>
      <c r="F39" s="30">
        <v>3.8417780000000001</v>
      </c>
      <c r="G39" s="30">
        <v>7.4790999999999996E-2</v>
      </c>
      <c r="H39" s="30">
        <v>19.938078000000001</v>
      </c>
      <c r="I39" s="30">
        <v>11.09928</v>
      </c>
      <c r="J39" s="30">
        <v>3.719112</v>
      </c>
      <c r="K39" s="30">
        <v>0</v>
      </c>
      <c r="L39" s="79">
        <v>0</v>
      </c>
      <c r="M39" s="74">
        <f t="shared" si="10"/>
        <v>128.41713899999999</v>
      </c>
      <c r="N39" s="18">
        <v>8.6594940000000005</v>
      </c>
      <c r="O39" s="18">
        <v>19.307314000000002</v>
      </c>
      <c r="P39" s="18">
        <v>15.128731</v>
      </c>
      <c r="Q39" s="18">
        <v>0.21646099999999999</v>
      </c>
      <c r="R39" s="18">
        <v>18.564997999999999</v>
      </c>
      <c r="S39" s="18">
        <v>25.675581999999999</v>
      </c>
      <c r="T39" s="18">
        <v>14.342033000000001</v>
      </c>
      <c r="U39" s="18">
        <v>22.816628999999999</v>
      </c>
      <c r="V39" s="81">
        <v>3.7058970000000002</v>
      </c>
      <c r="W39" s="90">
        <f t="shared" si="1"/>
        <v>-0.6594069269834768</v>
      </c>
      <c r="X39" s="61">
        <f t="shared" si="2"/>
        <v>-0.98959188608479898</v>
      </c>
      <c r="Y39" s="61">
        <f t="shared" si="3"/>
        <v>-0.74233495140753392</v>
      </c>
      <c r="Z39" s="61">
        <f t="shared" si="4"/>
        <v>-0.74606078989705082</v>
      </c>
      <c r="AA39" s="61">
        <f t="shared" si="5"/>
        <v>-0.65448279366721951</v>
      </c>
      <c r="AB39" s="61">
        <f t="shared" si="6"/>
        <v>7.396068666422706E-2</v>
      </c>
      <c r="AC39" s="61">
        <f t="shared" si="7"/>
        <v>-0.5677106754581065</v>
      </c>
      <c r="AD39" s="61">
        <f t="shared" si="8"/>
        <v>-0.74068446223767581</v>
      </c>
      <c r="AE39" s="61">
        <f t="shared" si="11"/>
        <v>-1</v>
      </c>
      <c r="AF39" s="61">
        <f t="shared" si="12"/>
        <v>-1</v>
      </c>
    </row>
    <row r="40" spans="2:32" x14ac:dyDescent="0.3">
      <c r="B40" s="109" t="s">
        <v>57</v>
      </c>
      <c r="C40" s="74">
        <f t="shared" ref="C40:C71" si="13">SUM(D40:L40)</f>
        <v>996.30668300000002</v>
      </c>
      <c r="D40" s="30">
        <v>1.2936989999999999</v>
      </c>
      <c r="E40" s="30">
        <v>4.3815160000000004</v>
      </c>
      <c r="F40" s="30">
        <v>5.247414</v>
      </c>
      <c r="G40" s="30">
        <v>3.1703760000000001</v>
      </c>
      <c r="H40" s="30">
        <v>0.64688800000000002</v>
      </c>
      <c r="I40" s="30">
        <v>0.83823599999999998</v>
      </c>
      <c r="J40" s="30">
        <v>2.5144120000000001</v>
      </c>
      <c r="K40" s="30">
        <v>549.01324999999997</v>
      </c>
      <c r="L40" s="79">
        <v>429.20089200000001</v>
      </c>
      <c r="M40" s="74">
        <f t="shared" si="10"/>
        <v>28.860506999999998</v>
      </c>
      <c r="N40" s="18">
        <v>2.7365499999999998</v>
      </c>
      <c r="O40" s="18">
        <v>3.8479190000000001</v>
      </c>
      <c r="P40" s="18">
        <v>2.604123</v>
      </c>
      <c r="Q40" s="18">
        <v>3.6664479999999999</v>
      </c>
      <c r="R40" s="18">
        <v>1.6188419999999999</v>
      </c>
      <c r="S40" s="18">
        <v>2.0399530000000001</v>
      </c>
      <c r="T40" s="18">
        <v>3.100409</v>
      </c>
      <c r="U40" s="18">
        <v>6.0476869999999998</v>
      </c>
      <c r="V40" s="81">
        <v>3.1985760000000001</v>
      </c>
      <c r="W40" s="90">
        <f t="shared" ref="W40:W71" si="14">IF(ISERROR(C40/M40-1),"-",(C40/M40-1))</f>
        <v>33.521454630024344</v>
      </c>
      <c r="X40" s="61">
        <f t="shared" ref="X40:X71" si="15">IF(ISERROR(D40/N40-1),"-",(D40/N40-1))</f>
        <v>-0.52725183168588186</v>
      </c>
      <c r="Y40" s="61">
        <f t="shared" ref="Y40:Y71" si="16">IF(ISERROR(E40/O40-1),"-",(E40/O40-1))</f>
        <v>0.13867157806596242</v>
      </c>
      <c r="Z40" s="61">
        <f t="shared" ref="Z40:Z71" si="17">IF(ISERROR(F40/P40-1),"-",(F40/P40-1))</f>
        <v>1.0150407642035342</v>
      </c>
      <c r="AA40" s="61">
        <f t="shared" ref="AA40:AA71" si="18">IF(ISERROR(G40/Q40-1),"-",(G40/Q40-1))</f>
        <v>-0.13530043246215406</v>
      </c>
      <c r="AB40" s="61">
        <f t="shared" ref="AB40:AB71" si="19">IF(ISERROR(H40/R40-1),"-",(H40/R40-1))</f>
        <v>-0.60040078031086419</v>
      </c>
      <c r="AC40" s="61">
        <f t="shared" ref="AC40:AC71" si="20">IF(ISERROR(I40/S40-1),"-",(I40/S40-1))</f>
        <v>-0.5890905329681615</v>
      </c>
      <c r="AD40" s="61">
        <f t="shared" ref="AD40:AD71" si="21">IF(ISERROR(J40/T40-1),"-",(J40/T40-1))</f>
        <v>-0.18900635367785346</v>
      </c>
      <c r="AE40" s="61">
        <f t="shared" si="11"/>
        <v>89.780698471994327</v>
      </c>
      <c r="AF40" s="61">
        <f t="shared" si="12"/>
        <v>133.18499107102662</v>
      </c>
    </row>
    <row r="41" spans="2:32" x14ac:dyDescent="0.3">
      <c r="B41" s="109" t="s">
        <v>82</v>
      </c>
      <c r="C41" s="74">
        <f t="shared" si="13"/>
        <v>50.853821999999994</v>
      </c>
      <c r="D41" s="30">
        <v>11.506919999999999</v>
      </c>
      <c r="E41" s="30">
        <v>7.8863370000000002</v>
      </c>
      <c r="F41" s="30">
        <v>8.9429890000000007</v>
      </c>
      <c r="G41" s="30">
        <v>2.5751710000000001</v>
      </c>
      <c r="H41" s="30">
        <v>3.168634</v>
      </c>
      <c r="I41" s="30">
        <v>8.9101090000000003</v>
      </c>
      <c r="J41" s="30">
        <v>7.5554480000000002</v>
      </c>
      <c r="K41" s="30">
        <v>1.8928E-2</v>
      </c>
      <c r="L41" s="79">
        <v>0.28928599999999999</v>
      </c>
      <c r="M41" s="74">
        <f t="shared" si="10"/>
        <v>113.35252199999999</v>
      </c>
      <c r="N41" s="18">
        <v>8.9151159999999994</v>
      </c>
      <c r="O41" s="18">
        <v>7.380217</v>
      </c>
      <c r="P41" s="18">
        <v>10.423553999999999</v>
      </c>
      <c r="Q41" s="18">
        <v>10.997935</v>
      </c>
      <c r="R41" s="18">
        <v>21.056858999999999</v>
      </c>
      <c r="S41" s="18">
        <v>14.684049999999999</v>
      </c>
      <c r="T41" s="18">
        <v>14.140606999999999</v>
      </c>
      <c r="U41" s="18">
        <v>11.716701</v>
      </c>
      <c r="V41" s="81">
        <v>14.037483</v>
      </c>
      <c r="W41" s="90">
        <f t="shared" si="14"/>
        <v>-0.55136576493639899</v>
      </c>
      <c r="X41" s="61">
        <f t="shared" si="15"/>
        <v>0.29072016561534375</v>
      </c>
      <c r="Y41" s="61">
        <f t="shared" si="16"/>
        <v>6.8577929348147881E-2</v>
      </c>
      <c r="Z41" s="61">
        <f t="shared" si="17"/>
        <v>-0.14204032520961651</v>
      </c>
      <c r="AA41" s="61">
        <f t="shared" si="18"/>
        <v>-0.76584958903648725</v>
      </c>
      <c r="AB41" s="61">
        <f t="shared" si="19"/>
        <v>-0.84952010173977044</v>
      </c>
      <c r="AC41" s="61">
        <f t="shared" si="20"/>
        <v>-0.39321175016429388</v>
      </c>
      <c r="AD41" s="61">
        <f t="shared" si="21"/>
        <v>-0.46569139500164314</v>
      </c>
      <c r="AE41" s="61">
        <f t="shared" si="11"/>
        <v>-0.99838452820465418</v>
      </c>
      <c r="AF41" s="61">
        <f t="shared" si="12"/>
        <v>-0.97939188955740852</v>
      </c>
    </row>
    <row r="42" spans="2:32" x14ac:dyDescent="0.3">
      <c r="B42" s="109" t="s">
        <v>134</v>
      </c>
      <c r="C42" s="74">
        <f t="shared" si="13"/>
        <v>3105.6041759999998</v>
      </c>
      <c r="D42" s="30">
        <v>0.173841</v>
      </c>
      <c r="E42" s="30">
        <v>5.6972000000000002E-2</v>
      </c>
      <c r="F42" s="30">
        <v>5.4790999999999999E-2</v>
      </c>
      <c r="G42" s="30">
        <v>0.18057599999999999</v>
      </c>
      <c r="H42" s="30">
        <v>7.1358000000000005E-2</v>
      </c>
      <c r="I42" s="30">
        <v>0.387405</v>
      </c>
      <c r="J42" s="30">
        <v>72.440656000000004</v>
      </c>
      <c r="K42" s="30">
        <v>1850.4705570000001</v>
      </c>
      <c r="L42" s="79">
        <v>1181.76802</v>
      </c>
      <c r="M42" s="74">
        <f t="shared" si="10"/>
        <v>1.8255300000000001</v>
      </c>
      <c r="N42" s="18">
        <v>5.3152999999999999E-2</v>
      </c>
      <c r="O42" s="18">
        <v>5.5538999999999998E-2</v>
      </c>
      <c r="P42" s="18">
        <v>5.9540999999999997E-2</v>
      </c>
      <c r="Q42" s="18">
        <v>0.12808700000000001</v>
      </c>
      <c r="R42" s="18">
        <v>0.103921</v>
      </c>
      <c r="S42" s="18">
        <v>0.112749</v>
      </c>
      <c r="T42" s="18">
        <v>0.653389</v>
      </c>
      <c r="U42" s="18">
        <v>0.53841000000000006</v>
      </c>
      <c r="V42" s="81">
        <v>0.120741</v>
      </c>
      <c r="W42" s="90">
        <f t="shared" si="14"/>
        <v>1700.2068692379746</v>
      </c>
      <c r="X42" s="61">
        <f t="shared" si="15"/>
        <v>2.2705773897992589</v>
      </c>
      <c r="Y42" s="61">
        <f t="shared" si="16"/>
        <v>2.5801688903293263E-2</v>
      </c>
      <c r="Z42" s="61">
        <f t="shared" si="17"/>
        <v>-7.9776960413832421E-2</v>
      </c>
      <c r="AA42" s="61">
        <f t="shared" si="18"/>
        <v>0.40979178214807099</v>
      </c>
      <c r="AB42" s="61">
        <f t="shared" si="19"/>
        <v>-0.31334378999432255</v>
      </c>
      <c r="AC42" s="61">
        <f t="shared" si="20"/>
        <v>2.4359949977383391</v>
      </c>
      <c r="AD42" s="61">
        <f t="shared" si="21"/>
        <v>109.86910860146101</v>
      </c>
      <c r="AE42" s="61">
        <f t="shared" si="11"/>
        <v>3435.9171393547667</v>
      </c>
      <c r="AF42" s="61">
        <f t="shared" si="12"/>
        <v>9786.6282290191393</v>
      </c>
    </row>
    <row r="43" spans="2:32" x14ac:dyDescent="0.3">
      <c r="B43" s="109" t="s">
        <v>72</v>
      </c>
      <c r="C43" s="74">
        <f t="shared" si="13"/>
        <v>55.834469999999996</v>
      </c>
      <c r="D43" s="30">
        <v>13.392339</v>
      </c>
      <c r="E43" s="30">
        <v>5.9876209999999999</v>
      </c>
      <c r="F43" s="30">
        <v>5.1298409999999999</v>
      </c>
      <c r="G43" s="30">
        <v>3.6635019999999998</v>
      </c>
      <c r="H43" s="30">
        <v>9.3926909999999992</v>
      </c>
      <c r="I43" s="30">
        <v>7.4340229999999998</v>
      </c>
      <c r="J43" s="30">
        <v>10.834453</v>
      </c>
      <c r="K43" s="30">
        <v>0</v>
      </c>
      <c r="L43" s="79">
        <v>0</v>
      </c>
      <c r="M43" s="74">
        <f t="shared" si="10"/>
        <v>156.44330399999998</v>
      </c>
      <c r="N43" s="18">
        <v>15.894705999999999</v>
      </c>
      <c r="O43" s="18">
        <v>13.207792</v>
      </c>
      <c r="P43" s="18">
        <v>12.553588</v>
      </c>
      <c r="Q43" s="18">
        <v>6.0700279999999998</v>
      </c>
      <c r="R43" s="18">
        <v>12.99442</v>
      </c>
      <c r="S43" s="18">
        <v>10.034196</v>
      </c>
      <c r="T43" s="18">
        <v>20.071756000000001</v>
      </c>
      <c r="U43" s="18">
        <v>24.295839000000001</v>
      </c>
      <c r="V43" s="81">
        <v>41.320979000000001</v>
      </c>
      <c r="W43" s="90">
        <f t="shared" si="14"/>
        <v>-0.64310092811642483</v>
      </c>
      <c r="X43" s="61">
        <f t="shared" si="15"/>
        <v>-0.15743399091496246</v>
      </c>
      <c r="Y43" s="61">
        <f t="shared" si="16"/>
        <v>-0.5466599564862924</v>
      </c>
      <c r="Z43" s="61">
        <f t="shared" si="17"/>
        <v>-0.59136455649173758</v>
      </c>
      <c r="AA43" s="61">
        <f t="shared" si="18"/>
        <v>-0.39646044466351726</v>
      </c>
      <c r="AB43" s="61">
        <f t="shared" si="19"/>
        <v>-0.27717504898256329</v>
      </c>
      <c r="AC43" s="61">
        <f t="shared" si="20"/>
        <v>-0.25913117503385419</v>
      </c>
      <c r="AD43" s="61">
        <f t="shared" si="21"/>
        <v>-0.46021399423149623</v>
      </c>
      <c r="AE43" s="61">
        <f t="shared" si="11"/>
        <v>-1</v>
      </c>
      <c r="AF43" s="61">
        <f t="shared" si="12"/>
        <v>-1</v>
      </c>
    </row>
    <row r="44" spans="2:32" x14ac:dyDescent="0.3">
      <c r="B44" s="109" t="s">
        <v>41</v>
      </c>
      <c r="C44" s="74">
        <f t="shared" si="13"/>
        <v>345.08077599999996</v>
      </c>
      <c r="D44" s="30">
        <v>57.630291999999997</v>
      </c>
      <c r="E44" s="30">
        <v>44.894565</v>
      </c>
      <c r="F44" s="30">
        <v>70.503247000000002</v>
      </c>
      <c r="G44" s="30">
        <v>41.735010000000003</v>
      </c>
      <c r="H44" s="30">
        <v>39.950017000000003</v>
      </c>
      <c r="I44" s="30">
        <v>31.444482000000001</v>
      </c>
      <c r="J44" s="30">
        <v>34.963329999999999</v>
      </c>
      <c r="K44" s="30">
        <v>8.6783090000000005</v>
      </c>
      <c r="L44" s="79">
        <v>15.281523999999999</v>
      </c>
      <c r="M44" s="74">
        <f t="shared" si="10"/>
        <v>505.83298799999994</v>
      </c>
      <c r="N44" s="18">
        <v>58.246943999999999</v>
      </c>
      <c r="O44" s="18">
        <v>47.41086</v>
      </c>
      <c r="P44" s="18">
        <v>75.075479000000001</v>
      </c>
      <c r="Q44" s="18">
        <v>53.839700999999998</v>
      </c>
      <c r="R44" s="18">
        <v>65.738608999999997</v>
      </c>
      <c r="S44" s="18">
        <v>43.921408</v>
      </c>
      <c r="T44" s="18">
        <v>91.297314999999998</v>
      </c>
      <c r="U44" s="18">
        <v>47.800573999999997</v>
      </c>
      <c r="V44" s="81">
        <v>22.502098</v>
      </c>
      <c r="W44" s="90">
        <f t="shared" si="14"/>
        <v>-0.31779701168876717</v>
      </c>
      <c r="X44" s="61">
        <f t="shared" si="15"/>
        <v>-1.0586855852901089E-2</v>
      </c>
      <c r="Y44" s="61">
        <f t="shared" si="16"/>
        <v>-5.3074232359421436E-2</v>
      </c>
      <c r="Z44" s="61">
        <f t="shared" si="17"/>
        <v>-6.0901802571249664E-2</v>
      </c>
      <c r="AA44" s="61">
        <f t="shared" si="18"/>
        <v>-0.22482834739368251</v>
      </c>
      <c r="AB44" s="61">
        <f t="shared" si="19"/>
        <v>-0.39228989466448849</v>
      </c>
      <c r="AC44" s="61">
        <f t="shared" si="20"/>
        <v>-0.2840739076488622</v>
      </c>
      <c r="AD44" s="61">
        <f t="shared" si="21"/>
        <v>-0.61703879243327142</v>
      </c>
      <c r="AE44" s="61">
        <f t="shared" si="11"/>
        <v>-0.8184475985581261</v>
      </c>
      <c r="AF44" s="61">
        <f t="shared" si="12"/>
        <v>-0.32088447930499642</v>
      </c>
    </row>
    <row r="45" spans="2:32" x14ac:dyDescent="0.3">
      <c r="B45" s="109" t="s">
        <v>42</v>
      </c>
      <c r="C45" s="74">
        <f t="shared" si="13"/>
        <v>1463.927044</v>
      </c>
      <c r="D45" s="30">
        <v>66.624920000000003</v>
      </c>
      <c r="E45" s="30">
        <v>60.795113000000001</v>
      </c>
      <c r="F45" s="30">
        <v>172.70523900000001</v>
      </c>
      <c r="G45" s="30">
        <v>157.86236</v>
      </c>
      <c r="H45" s="30">
        <v>175.34679</v>
      </c>
      <c r="I45" s="30">
        <v>142.98885899999999</v>
      </c>
      <c r="J45" s="30">
        <v>86.061266000000003</v>
      </c>
      <c r="K45" s="30">
        <v>297.16874100000001</v>
      </c>
      <c r="L45" s="79">
        <v>304.37375600000001</v>
      </c>
      <c r="M45" s="74">
        <f t="shared" si="10"/>
        <v>1036.5278159999998</v>
      </c>
      <c r="N45" s="18">
        <v>98.822092999999995</v>
      </c>
      <c r="O45" s="18">
        <v>91.862322000000006</v>
      </c>
      <c r="P45" s="18">
        <v>100.49966499999999</v>
      </c>
      <c r="Q45" s="18">
        <v>61.671399000000001</v>
      </c>
      <c r="R45" s="18">
        <v>102.44450999999999</v>
      </c>
      <c r="S45" s="18">
        <v>142.790009</v>
      </c>
      <c r="T45" s="18">
        <v>167.45548500000001</v>
      </c>
      <c r="U45" s="18">
        <v>129.661655</v>
      </c>
      <c r="V45" s="81">
        <v>141.32067799999999</v>
      </c>
      <c r="W45" s="90">
        <f t="shared" si="14"/>
        <v>0.41233744179615939</v>
      </c>
      <c r="X45" s="61">
        <f t="shared" si="15"/>
        <v>-0.32580946246503795</v>
      </c>
      <c r="Y45" s="61">
        <f t="shared" si="16"/>
        <v>-0.33819316041238323</v>
      </c>
      <c r="Z45" s="61">
        <f t="shared" si="17"/>
        <v>0.71846581777163165</v>
      </c>
      <c r="AA45" s="61">
        <f t="shared" si="18"/>
        <v>1.5597337268123268</v>
      </c>
      <c r="AB45" s="61">
        <f t="shared" si="19"/>
        <v>0.71162700665950784</v>
      </c>
      <c r="AC45" s="61">
        <f t="shared" si="20"/>
        <v>1.3926044363510304E-3</v>
      </c>
      <c r="AD45" s="61">
        <f t="shared" si="21"/>
        <v>-0.4860648129859706</v>
      </c>
      <c r="AE45" s="61">
        <f t="shared" si="11"/>
        <v>1.291878358331922</v>
      </c>
      <c r="AF45" s="61">
        <f t="shared" si="12"/>
        <v>1.1537807510377216</v>
      </c>
    </row>
    <row r="46" spans="2:32" x14ac:dyDescent="0.3">
      <c r="B46" s="109" t="s">
        <v>32</v>
      </c>
      <c r="C46" s="74">
        <f t="shared" si="13"/>
        <v>136.95273400000002</v>
      </c>
      <c r="D46" s="30">
        <v>13.206903000000001</v>
      </c>
      <c r="E46" s="30">
        <v>22.182600999999998</v>
      </c>
      <c r="F46" s="30">
        <v>21.996483999999999</v>
      </c>
      <c r="G46" s="30">
        <v>10.374234</v>
      </c>
      <c r="H46" s="30">
        <v>19.330261</v>
      </c>
      <c r="I46" s="30">
        <v>6.4960570000000004</v>
      </c>
      <c r="J46" s="30">
        <v>13.446206</v>
      </c>
      <c r="K46" s="30">
        <v>11.358148999999999</v>
      </c>
      <c r="L46" s="79">
        <v>18.561838999999999</v>
      </c>
      <c r="M46" s="74">
        <f t="shared" si="10"/>
        <v>147.63507300000001</v>
      </c>
      <c r="N46" s="18">
        <v>22.601832000000002</v>
      </c>
      <c r="O46" s="18">
        <v>32.726979999999998</v>
      </c>
      <c r="P46" s="18">
        <v>12.657902999999999</v>
      </c>
      <c r="Q46" s="18">
        <v>9.3680749999999993</v>
      </c>
      <c r="R46" s="18">
        <v>9.7742120000000003</v>
      </c>
      <c r="S46" s="18">
        <v>9.3975819999999999</v>
      </c>
      <c r="T46" s="18">
        <v>13.406625999999999</v>
      </c>
      <c r="U46" s="18">
        <v>17.722011999999999</v>
      </c>
      <c r="V46" s="81">
        <v>19.979851</v>
      </c>
      <c r="W46" s="90">
        <f t="shared" si="14"/>
        <v>-7.2356376997219196E-2</v>
      </c>
      <c r="X46" s="61">
        <f t="shared" si="15"/>
        <v>-0.41567112789795091</v>
      </c>
      <c r="Y46" s="61">
        <f t="shared" si="16"/>
        <v>-0.32219224016392589</v>
      </c>
      <c r="Z46" s="61">
        <f t="shared" si="17"/>
        <v>0.73776683231021756</v>
      </c>
      <c r="AA46" s="61">
        <f t="shared" si="18"/>
        <v>0.10740296165434193</v>
      </c>
      <c r="AB46" s="61">
        <f t="shared" si="19"/>
        <v>0.9776797352052522</v>
      </c>
      <c r="AC46" s="61">
        <f t="shared" si="20"/>
        <v>-0.30875229394114356</v>
      </c>
      <c r="AD46" s="61">
        <f t="shared" si="21"/>
        <v>2.9522715111169884E-3</v>
      </c>
      <c r="AE46" s="61">
        <f t="shared" si="11"/>
        <v>-0.3590937078701899</v>
      </c>
      <c r="AF46" s="61">
        <f t="shared" si="12"/>
        <v>-7.0972100842994323E-2</v>
      </c>
    </row>
    <row r="47" spans="2:32" x14ac:dyDescent="0.3">
      <c r="B47" s="109" t="s">
        <v>97</v>
      </c>
      <c r="C47" s="74">
        <f t="shared" si="13"/>
        <v>5.3419599999999994</v>
      </c>
      <c r="D47" s="30">
        <v>1.1383019999999999</v>
      </c>
      <c r="E47" s="30">
        <v>0.20907200000000001</v>
      </c>
      <c r="F47" s="30">
        <v>1.4112499999999999</v>
      </c>
      <c r="G47" s="30">
        <v>0.66150699999999996</v>
      </c>
      <c r="H47" s="30">
        <v>0.117525</v>
      </c>
      <c r="I47" s="30">
        <v>1.3545799999999999</v>
      </c>
      <c r="J47" s="30">
        <v>0.44972400000000001</v>
      </c>
      <c r="K47" s="30">
        <v>0</v>
      </c>
      <c r="L47" s="79">
        <v>0</v>
      </c>
      <c r="M47" s="74">
        <f t="shared" si="10"/>
        <v>3.514507</v>
      </c>
      <c r="N47" s="18">
        <v>0.400117</v>
      </c>
      <c r="O47" s="18">
        <v>5.5628999999999998E-2</v>
      </c>
      <c r="P47" s="18">
        <v>0.41853000000000001</v>
      </c>
      <c r="Q47" s="18">
        <v>0.31106</v>
      </c>
      <c r="R47" s="18">
        <v>0.75570199999999998</v>
      </c>
      <c r="S47" s="18">
        <v>0.37017800000000001</v>
      </c>
      <c r="T47" s="18">
        <v>0.52660499999999999</v>
      </c>
      <c r="U47" s="18">
        <v>0.165293</v>
      </c>
      <c r="V47" s="81">
        <v>0.51139299999999999</v>
      </c>
      <c r="W47" s="90">
        <f t="shared" si="14"/>
        <v>0.51997420975402786</v>
      </c>
      <c r="X47" s="61">
        <f t="shared" si="15"/>
        <v>1.8449228600634311</v>
      </c>
      <c r="Y47" s="61">
        <f t="shared" si="16"/>
        <v>2.7583274910568232</v>
      </c>
      <c r="Z47" s="61">
        <f t="shared" si="17"/>
        <v>2.3719207703151501</v>
      </c>
      <c r="AA47" s="61">
        <f t="shared" si="18"/>
        <v>1.126621873593519</v>
      </c>
      <c r="AB47" s="61">
        <f t="shared" si="19"/>
        <v>-0.84448234886238227</v>
      </c>
      <c r="AC47" s="61">
        <f t="shared" si="20"/>
        <v>2.6592666230840294</v>
      </c>
      <c r="AD47" s="61">
        <f t="shared" si="21"/>
        <v>-0.14599367647477712</v>
      </c>
      <c r="AE47" s="61">
        <f t="shared" si="11"/>
        <v>-1</v>
      </c>
      <c r="AF47" s="61">
        <f t="shared" si="12"/>
        <v>-1</v>
      </c>
    </row>
    <row r="48" spans="2:32" x14ac:dyDescent="0.3">
      <c r="B48" s="109" t="s">
        <v>61</v>
      </c>
      <c r="C48" s="74">
        <f t="shared" si="13"/>
        <v>527.29893599999991</v>
      </c>
      <c r="D48" s="30">
        <v>64.356823000000006</v>
      </c>
      <c r="E48" s="30">
        <v>75.389041000000006</v>
      </c>
      <c r="F48" s="30">
        <v>63.661239000000002</v>
      </c>
      <c r="G48" s="30">
        <v>23.732849999999999</v>
      </c>
      <c r="H48" s="30">
        <v>5.6834949999999997</v>
      </c>
      <c r="I48" s="30">
        <v>56.287796</v>
      </c>
      <c r="J48" s="30">
        <v>82.553500999999997</v>
      </c>
      <c r="K48" s="30">
        <v>84.909814999999995</v>
      </c>
      <c r="L48" s="79">
        <v>70.724376000000007</v>
      </c>
      <c r="M48" s="74">
        <f t="shared" si="10"/>
        <v>749.13677300000006</v>
      </c>
      <c r="N48" s="18">
        <v>62.051332000000002</v>
      </c>
      <c r="O48" s="18">
        <v>74.849846999999997</v>
      </c>
      <c r="P48" s="18">
        <v>36.979498</v>
      </c>
      <c r="Q48" s="18">
        <v>75.782661000000004</v>
      </c>
      <c r="R48" s="18">
        <v>45.014491999999997</v>
      </c>
      <c r="S48" s="18">
        <v>93.257692000000006</v>
      </c>
      <c r="T48" s="18">
        <v>114.388408</v>
      </c>
      <c r="U48" s="18">
        <v>126.093118</v>
      </c>
      <c r="V48" s="81">
        <v>120.719725</v>
      </c>
      <c r="W48" s="90">
        <f t="shared" si="14"/>
        <v>-0.29612461301509241</v>
      </c>
      <c r="X48" s="61">
        <f t="shared" si="15"/>
        <v>3.7154577116894183E-2</v>
      </c>
      <c r="Y48" s="61">
        <f t="shared" si="16"/>
        <v>7.2036753795903241E-3</v>
      </c>
      <c r="Z48" s="61">
        <f t="shared" si="17"/>
        <v>0.72152793961670336</v>
      </c>
      <c r="AA48" s="61">
        <f t="shared" si="18"/>
        <v>-0.68683007845290622</v>
      </c>
      <c r="AB48" s="61">
        <f t="shared" si="19"/>
        <v>-0.87374077219398583</v>
      </c>
      <c r="AC48" s="61">
        <f t="shared" si="20"/>
        <v>-0.39642731025339983</v>
      </c>
      <c r="AD48" s="61">
        <f t="shared" si="21"/>
        <v>-0.27830535940320111</v>
      </c>
      <c r="AE48" s="61">
        <f t="shared" si="11"/>
        <v>-0.32661023577829207</v>
      </c>
      <c r="AF48" s="61">
        <f t="shared" si="12"/>
        <v>-0.41414399345260267</v>
      </c>
    </row>
    <row r="49" spans="2:32" x14ac:dyDescent="0.3">
      <c r="B49" s="109" t="s">
        <v>59</v>
      </c>
      <c r="C49" s="74">
        <f t="shared" si="13"/>
        <v>327.243517</v>
      </c>
      <c r="D49" s="30">
        <v>8.4412850000000006</v>
      </c>
      <c r="E49" s="30">
        <v>10.164916</v>
      </c>
      <c r="F49" s="30">
        <v>17.095407000000002</v>
      </c>
      <c r="G49" s="30">
        <v>13.298798</v>
      </c>
      <c r="H49" s="30">
        <v>1.9722</v>
      </c>
      <c r="I49" s="30">
        <v>5.5460950000000002</v>
      </c>
      <c r="J49" s="30">
        <v>7.457649</v>
      </c>
      <c r="K49" s="30">
        <v>126.980632</v>
      </c>
      <c r="L49" s="79">
        <v>136.28653499999999</v>
      </c>
      <c r="M49" s="74">
        <f t="shared" si="10"/>
        <v>89.403469000000001</v>
      </c>
      <c r="N49" s="18">
        <v>9.4388749999999995</v>
      </c>
      <c r="O49" s="18">
        <v>3.734219</v>
      </c>
      <c r="P49" s="18">
        <v>9.7679539999999996</v>
      </c>
      <c r="Q49" s="18">
        <v>17.733837999999999</v>
      </c>
      <c r="R49" s="18">
        <v>8.3330470000000005</v>
      </c>
      <c r="S49" s="18">
        <v>12.580916999999999</v>
      </c>
      <c r="T49" s="18">
        <v>10.419480999999999</v>
      </c>
      <c r="U49" s="18">
        <v>9.1105409999999996</v>
      </c>
      <c r="V49" s="81">
        <v>8.2845969999999998</v>
      </c>
      <c r="W49" s="90">
        <f t="shared" si="14"/>
        <v>2.6602999935047262</v>
      </c>
      <c r="X49" s="61">
        <f t="shared" si="15"/>
        <v>-0.10568950219173356</v>
      </c>
      <c r="Y49" s="61">
        <f t="shared" si="16"/>
        <v>1.7220995876246143</v>
      </c>
      <c r="Z49" s="61">
        <f t="shared" si="17"/>
        <v>0.75015228368192588</v>
      </c>
      <c r="AA49" s="61">
        <f t="shared" si="18"/>
        <v>-0.25008912340351819</v>
      </c>
      <c r="AB49" s="61">
        <f t="shared" si="19"/>
        <v>-0.76332786794554264</v>
      </c>
      <c r="AC49" s="61">
        <f t="shared" si="20"/>
        <v>-0.55916607668582508</v>
      </c>
      <c r="AD49" s="61">
        <f t="shared" si="21"/>
        <v>-0.28425907202095757</v>
      </c>
      <c r="AE49" s="61">
        <f t="shared" si="11"/>
        <v>12.937770764656019</v>
      </c>
      <c r="AF49" s="61">
        <f t="shared" si="12"/>
        <v>15.450593191195662</v>
      </c>
    </row>
    <row r="50" spans="2:32" x14ac:dyDescent="0.3">
      <c r="B50" s="109" t="s">
        <v>87</v>
      </c>
      <c r="C50" s="74">
        <f t="shared" si="13"/>
        <v>130.93383799999998</v>
      </c>
      <c r="D50" s="30">
        <v>39.189239999999998</v>
      </c>
      <c r="E50" s="30">
        <v>8.2664530000000003</v>
      </c>
      <c r="F50" s="30">
        <v>22.599914999999999</v>
      </c>
      <c r="G50" s="30">
        <v>44.182499999999997</v>
      </c>
      <c r="H50" s="30">
        <v>16.584914000000001</v>
      </c>
      <c r="I50" s="30">
        <v>0.110816</v>
      </c>
      <c r="J50" s="30">
        <v>0</v>
      </c>
      <c r="K50" s="30">
        <v>0</v>
      </c>
      <c r="L50" s="79">
        <v>0</v>
      </c>
      <c r="M50" s="74">
        <f t="shared" si="10"/>
        <v>128.25753</v>
      </c>
      <c r="N50" s="18">
        <v>0</v>
      </c>
      <c r="O50" s="18">
        <v>0</v>
      </c>
      <c r="P50" s="18">
        <v>1.717E-3</v>
      </c>
      <c r="Q50" s="18">
        <v>21.713384000000001</v>
      </c>
      <c r="R50" s="18">
        <v>16.204014000000001</v>
      </c>
      <c r="S50" s="18">
        <v>5.9766630000000003</v>
      </c>
      <c r="T50" s="18">
        <v>22.604959999999998</v>
      </c>
      <c r="U50" s="18">
        <v>22.599914999999999</v>
      </c>
      <c r="V50" s="81">
        <v>39.156877000000001</v>
      </c>
      <c r="W50" s="90">
        <f t="shared" si="14"/>
        <v>2.0866673481081177E-2</v>
      </c>
      <c r="X50" s="61" t="str">
        <f t="shared" si="15"/>
        <v>-</v>
      </c>
      <c r="Y50" s="61" t="str">
        <f t="shared" si="16"/>
        <v>-</v>
      </c>
      <c r="Z50" s="61">
        <f t="shared" si="17"/>
        <v>13161.443214909727</v>
      </c>
      <c r="AA50" s="61">
        <f t="shared" si="18"/>
        <v>1.0348048926873856</v>
      </c>
      <c r="AB50" s="61">
        <f t="shared" si="19"/>
        <v>2.3506521285405091E-2</v>
      </c>
      <c r="AC50" s="61">
        <f t="shared" si="20"/>
        <v>-0.98145854969570812</v>
      </c>
      <c r="AD50" s="61">
        <f t="shared" si="21"/>
        <v>-1</v>
      </c>
      <c r="AE50" s="61">
        <f t="shared" si="11"/>
        <v>-1</v>
      </c>
      <c r="AF50" s="61">
        <f t="shared" si="12"/>
        <v>-1</v>
      </c>
    </row>
    <row r="51" spans="2:32" x14ac:dyDescent="0.3">
      <c r="B51" s="109" t="s">
        <v>116</v>
      </c>
      <c r="C51" s="74">
        <f t="shared" si="13"/>
        <v>1228.8810720000001</v>
      </c>
      <c r="D51" s="30">
        <v>134.49106699999999</v>
      </c>
      <c r="E51" s="30">
        <v>227.23103599999999</v>
      </c>
      <c r="F51" s="30">
        <v>283.34801900000002</v>
      </c>
      <c r="G51" s="30">
        <v>158.58523600000001</v>
      </c>
      <c r="H51" s="30">
        <v>0.280061</v>
      </c>
      <c r="I51" s="30">
        <v>230.77918700000001</v>
      </c>
      <c r="J51" s="30">
        <v>194.16646600000001</v>
      </c>
      <c r="K51" s="30">
        <v>0</v>
      </c>
      <c r="L51" s="79"/>
      <c r="M51" s="74">
        <f t="shared" si="10"/>
        <v>1621.062514</v>
      </c>
      <c r="N51" s="18">
        <v>168.662587</v>
      </c>
      <c r="O51" s="18">
        <v>183.28744399999999</v>
      </c>
      <c r="P51" s="18">
        <v>146.82033100000001</v>
      </c>
      <c r="Q51" s="18">
        <v>209.873167</v>
      </c>
      <c r="R51" s="18">
        <v>104.930201</v>
      </c>
      <c r="S51" s="18">
        <v>204.84892500000001</v>
      </c>
      <c r="T51" s="18">
        <v>157.96196699999999</v>
      </c>
      <c r="U51" s="18">
        <v>236.54807700000001</v>
      </c>
      <c r="V51" s="81">
        <v>208.12981500000001</v>
      </c>
      <c r="W51" s="90">
        <f t="shared" si="14"/>
        <v>-0.24192863545544907</v>
      </c>
      <c r="X51" s="61">
        <f t="shared" si="15"/>
        <v>-0.20260284517039939</v>
      </c>
      <c r="Y51" s="61">
        <f t="shared" si="16"/>
        <v>0.23975233131626839</v>
      </c>
      <c r="Z51" s="61">
        <f t="shared" si="17"/>
        <v>0.92989633704067876</v>
      </c>
      <c r="AA51" s="61">
        <f t="shared" si="18"/>
        <v>-0.24437583771726279</v>
      </c>
      <c r="AB51" s="61">
        <f t="shared" si="19"/>
        <v>-0.99733097814231764</v>
      </c>
      <c r="AC51" s="61">
        <f t="shared" si="20"/>
        <v>0.12658236795726419</v>
      </c>
      <c r="AD51" s="61">
        <f t="shared" si="21"/>
        <v>0.22919757007077557</v>
      </c>
      <c r="AE51" s="61">
        <f t="shared" si="11"/>
        <v>-1</v>
      </c>
      <c r="AF51" s="61">
        <f t="shared" si="12"/>
        <v>-1</v>
      </c>
    </row>
    <row r="52" spans="2:32" x14ac:dyDescent="0.3">
      <c r="B52" s="109" t="s">
        <v>54</v>
      </c>
      <c r="C52" s="74">
        <f t="shared" si="13"/>
        <v>67.008987000000005</v>
      </c>
      <c r="D52" s="30">
        <v>10.755046999999999</v>
      </c>
      <c r="E52" s="30">
        <v>3.7130070000000002</v>
      </c>
      <c r="F52" s="30">
        <v>12.07662</v>
      </c>
      <c r="G52" s="30">
        <v>12.682841</v>
      </c>
      <c r="H52" s="30">
        <v>11.96087</v>
      </c>
      <c r="I52" s="30">
        <v>2.05281</v>
      </c>
      <c r="J52" s="30">
        <v>13.014027</v>
      </c>
      <c r="K52" s="30">
        <v>0.27761000000000002</v>
      </c>
      <c r="L52" s="79">
        <v>0.47615499999999999</v>
      </c>
      <c r="M52" s="74">
        <f t="shared" si="10"/>
        <v>74.132474999999999</v>
      </c>
      <c r="N52" s="18">
        <v>13.590831</v>
      </c>
      <c r="O52" s="18">
        <v>6.797148</v>
      </c>
      <c r="P52" s="18">
        <v>6.7039200000000001</v>
      </c>
      <c r="Q52" s="18">
        <v>7.0591730000000004</v>
      </c>
      <c r="R52" s="18">
        <v>6.2212759999999996</v>
      </c>
      <c r="S52" s="18">
        <v>9.8193590000000004</v>
      </c>
      <c r="T52" s="18">
        <v>8.9356399999999994</v>
      </c>
      <c r="U52" s="18">
        <v>5.3045369999999998</v>
      </c>
      <c r="V52" s="81">
        <v>9.7005909999999993</v>
      </c>
      <c r="W52" s="90">
        <f t="shared" si="14"/>
        <v>-9.6091328395551234E-2</v>
      </c>
      <c r="X52" s="61">
        <f t="shared" si="15"/>
        <v>-0.20865420223384434</v>
      </c>
      <c r="Y52" s="61">
        <f t="shared" si="16"/>
        <v>-0.45374045114215544</v>
      </c>
      <c r="Z52" s="61">
        <f t="shared" si="17"/>
        <v>0.80142662800272069</v>
      </c>
      <c r="AA52" s="61">
        <f t="shared" si="18"/>
        <v>0.79664685934173862</v>
      </c>
      <c r="AB52" s="61">
        <f t="shared" si="19"/>
        <v>0.92257504730540818</v>
      </c>
      <c r="AC52" s="61">
        <f t="shared" si="20"/>
        <v>-0.79094256559924125</v>
      </c>
      <c r="AD52" s="61">
        <f t="shared" si="21"/>
        <v>0.45641800699222457</v>
      </c>
      <c r="AE52" s="61">
        <f t="shared" si="11"/>
        <v>-0.94766555497680571</v>
      </c>
      <c r="AF52" s="61">
        <f t="shared" si="12"/>
        <v>-0.95091484632224987</v>
      </c>
    </row>
    <row r="53" spans="2:32" x14ac:dyDescent="0.3">
      <c r="B53" s="109" t="s">
        <v>58</v>
      </c>
      <c r="C53" s="74">
        <f t="shared" si="13"/>
        <v>69.560397000000009</v>
      </c>
      <c r="D53" s="30">
        <v>7.0259130000000001</v>
      </c>
      <c r="E53" s="30">
        <v>10.978541</v>
      </c>
      <c r="F53" s="30">
        <v>17.544953</v>
      </c>
      <c r="G53" s="30">
        <v>7.0073569999999998</v>
      </c>
      <c r="H53" s="30">
        <v>4.4678560000000003</v>
      </c>
      <c r="I53" s="30">
        <v>2.366822</v>
      </c>
      <c r="J53" s="30">
        <v>5.8852650000000004</v>
      </c>
      <c r="K53" s="30">
        <v>1.9554849999999999</v>
      </c>
      <c r="L53" s="79">
        <v>12.328205000000001</v>
      </c>
      <c r="M53" s="74">
        <f t="shared" si="10"/>
        <v>106.19740800000002</v>
      </c>
      <c r="N53" s="18">
        <v>13.723751</v>
      </c>
      <c r="O53" s="18">
        <v>10.670343000000001</v>
      </c>
      <c r="P53" s="18">
        <v>6.9870390000000002</v>
      </c>
      <c r="Q53" s="18">
        <v>13.696989</v>
      </c>
      <c r="R53" s="18">
        <v>9.4542280000000005</v>
      </c>
      <c r="S53" s="18">
        <v>20.072035</v>
      </c>
      <c r="T53" s="18">
        <v>14.277949</v>
      </c>
      <c r="U53" s="18">
        <v>6.6390469999999997</v>
      </c>
      <c r="V53" s="81">
        <v>10.676026999999999</v>
      </c>
      <c r="W53" s="90">
        <f t="shared" si="14"/>
        <v>-0.34498969127382095</v>
      </c>
      <c r="X53" s="61">
        <f t="shared" si="15"/>
        <v>-0.48804718185283313</v>
      </c>
      <c r="Y53" s="61">
        <f t="shared" si="16"/>
        <v>2.888360758412345E-2</v>
      </c>
      <c r="Z53" s="61">
        <f t="shared" si="17"/>
        <v>1.5110712849892494</v>
      </c>
      <c r="AA53" s="61">
        <f t="shared" si="18"/>
        <v>-0.4884016479826333</v>
      </c>
      <c r="AB53" s="61">
        <f t="shared" si="19"/>
        <v>-0.52742243999192739</v>
      </c>
      <c r="AC53" s="61">
        <f t="shared" si="20"/>
        <v>-0.88208360537434294</v>
      </c>
      <c r="AD53" s="61">
        <f t="shared" si="21"/>
        <v>-0.58780739446540953</v>
      </c>
      <c r="AE53" s="61">
        <f t="shared" si="11"/>
        <v>-0.70545697296615018</v>
      </c>
      <c r="AF53" s="61">
        <f t="shared" si="12"/>
        <v>0.15475588437533938</v>
      </c>
    </row>
    <row r="54" spans="2:32" x14ac:dyDescent="0.3">
      <c r="B54" s="109" t="s">
        <v>139</v>
      </c>
      <c r="C54" s="74">
        <f t="shared" si="13"/>
        <v>177.82769400000001</v>
      </c>
      <c r="D54" s="30">
        <v>12.937768999999999</v>
      </c>
      <c r="E54" s="30">
        <v>11.266203000000001</v>
      </c>
      <c r="F54" s="30">
        <v>22.652128999999999</v>
      </c>
      <c r="G54" s="30">
        <v>12.963614</v>
      </c>
      <c r="H54" s="30">
        <v>68.241630000000001</v>
      </c>
      <c r="I54" s="30">
        <v>19.788879999999999</v>
      </c>
      <c r="J54" s="30">
        <v>29.977468999999999</v>
      </c>
      <c r="K54" s="30">
        <v>0</v>
      </c>
      <c r="L54" s="79">
        <v>0</v>
      </c>
      <c r="M54" s="74">
        <f t="shared" si="10"/>
        <v>544.232844</v>
      </c>
      <c r="N54" s="18">
        <v>91.644767999999999</v>
      </c>
      <c r="O54" s="18">
        <v>17.703282999999999</v>
      </c>
      <c r="P54" s="18">
        <v>18.207881</v>
      </c>
      <c r="Q54" s="18">
        <v>21.878516000000001</v>
      </c>
      <c r="R54" s="18">
        <v>155.55819700000001</v>
      </c>
      <c r="S54" s="18">
        <v>103.66413300000001</v>
      </c>
      <c r="T54" s="18">
        <v>42.900376999999999</v>
      </c>
      <c r="U54" s="18">
        <v>46.066929000000002</v>
      </c>
      <c r="V54" s="81">
        <v>46.608759999999997</v>
      </c>
      <c r="W54" s="90">
        <f t="shared" si="14"/>
        <v>-0.67325071252039326</v>
      </c>
      <c r="X54" s="61">
        <f t="shared" si="15"/>
        <v>-0.8588269763528672</v>
      </c>
      <c r="Y54" s="61">
        <f t="shared" si="16"/>
        <v>-0.36360939380565727</v>
      </c>
      <c r="Z54" s="61">
        <f t="shared" si="17"/>
        <v>0.24408375691822659</v>
      </c>
      <c r="AA54" s="61">
        <f t="shared" si="18"/>
        <v>-0.40747288344419708</v>
      </c>
      <c r="AB54" s="61">
        <f t="shared" si="19"/>
        <v>-0.56131125639107271</v>
      </c>
      <c r="AC54" s="61">
        <f t="shared" si="20"/>
        <v>-0.80910581676306503</v>
      </c>
      <c r="AD54" s="61">
        <f t="shared" si="21"/>
        <v>-0.30123063953493934</v>
      </c>
      <c r="AE54" s="61">
        <f t="shared" si="11"/>
        <v>-1</v>
      </c>
      <c r="AF54" s="61">
        <f t="shared" si="12"/>
        <v>-1</v>
      </c>
    </row>
    <row r="55" spans="2:32" x14ac:dyDescent="0.3">
      <c r="B55" s="109" t="s">
        <v>33</v>
      </c>
      <c r="C55" s="74">
        <f t="shared" si="13"/>
        <v>58.882947000000001</v>
      </c>
      <c r="D55" s="30">
        <v>14.60144</v>
      </c>
      <c r="E55" s="30">
        <v>10.846982000000001</v>
      </c>
      <c r="F55" s="30">
        <v>6.3546870000000002</v>
      </c>
      <c r="G55" s="30">
        <v>4.3926759999999998</v>
      </c>
      <c r="H55" s="30">
        <v>6.1366889999999996</v>
      </c>
      <c r="I55" s="30">
        <v>6.5576660000000002</v>
      </c>
      <c r="J55" s="30">
        <v>9.1436220000000006</v>
      </c>
      <c r="K55" s="30">
        <v>0.33132400000000001</v>
      </c>
      <c r="L55" s="79">
        <v>0.51786100000000002</v>
      </c>
      <c r="M55" s="74">
        <f t="shared" si="10"/>
        <v>75.457954999999998</v>
      </c>
      <c r="N55" s="18">
        <v>11.168955</v>
      </c>
      <c r="O55" s="18">
        <v>9.1591260000000005</v>
      </c>
      <c r="P55" s="18">
        <v>6.2014120000000004</v>
      </c>
      <c r="Q55" s="18">
        <v>10.243980000000001</v>
      </c>
      <c r="R55" s="18">
        <v>7.3187179999999996</v>
      </c>
      <c r="S55" s="18">
        <v>7.3267049999999996</v>
      </c>
      <c r="T55" s="18">
        <v>6.3309610000000003</v>
      </c>
      <c r="U55" s="18">
        <v>10.77397</v>
      </c>
      <c r="V55" s="81">
        <v>6.9341280000000003</v>
      </c>
      <c r="W55" s="90">
        <f t="shared" si="14"/>
        <v>-0.21965885505378457</v>
      </c>
      <c r="X55" s="61">
        <f t="shared" si="15"/>
        <v>0.30732373798623058</v>
      </c>
      <c r="Y55" s="61">
        <f t="shared" si="16"/>
        <v>0.18428133863427587</v>
      </c>
      <c r="Z55" s="61">
        <f t="shared" si="17"/>
        <v>2.4716145290782032E-2</v>
      </c>
      <c r="AA55" s="61">
        <f t="shared" si="18"/>
        <v>-0.57119439905193103</v>
      </c>
      <c r="AB55" s="61">
        <f t="shared" si="19"/>
        <v>-0.16150765748864759</v>
      </c>
      <c r="AC55" s="61">
        <f t="shared" si="20"/>
        <v>-0.1049638275322945</v>
      </c>
      <c r="AD55" s="61">
        <f t="shared" si="21"/>
        <v>0.44427078290325905</v>
      </c>
      <c r="AE55" s="61">
        <f t="shared" si="11"/>
        <v>-0.96924773319398516</v>
      </c>
      <c r="AF55" s="61">
        <f t="shared" si="12"/>
        <v>-0.92531706942819625</v>
      </c>
    </row>
    <row r="56" spans="2:32" x14ac:dyDescent="0.3">
      <c r="B56" s="109" t="s">
        <v>89</v>
      </c>
      <c r="C56" s="74">
        <f t="shared" si="13"/>
        <v>132.35021</v>
      </c>
      <c r="D56" s="30">
        <v>25.732695</v>
      </c>
      <c r="E56" s="30">
        <v>15.654438000000001</v>
      </c>
      <c r="F56" s="30">
        <v>21.640740999999998</v>
      </c>
      <c r="G56" s="30">
        <v>22.752762000000001</v>
      </c>
      <c r="H56" s="30">
        <v>10.153219999999999</v>
      </c>
      <c r="I56" s="30">
        <v>23.899360999999999</v>
      </c>
      <c r="J56" s="30">
        <v>12.486734999999999</v>
      </c>
      <c r="K56" s="30">
        <v>0</v>
      </c>
      <c r="L56" s="79">
        <v>3.0258E-2</v>
      </c>
      <c r="M56" s="74">
        <f t="shared" si="10"/>
        <v>193.36341499999997</v>
      </c>
      <c r="N56" s="18">
        <v>13.818752999999999</v>
      </c>
      <c r="O56" s="18">
        <v>22.790244999999999</v>
      </c>
      <c r="P56" s="18">
        <v>20.891068000000001</v>
      </c>
      <c r="Q56" s="18">
        <v>21.457653000000001</v>
      </c>
      <c r="R56" s="18">
        <v>19.562726999999999</v>
      </c>
      <c r="S56" s="18">
        <v>23.280888999999998</v>
      </c>
      <c r="T56" s="18">
        <v>19.239654000000002</v>
      </c>
      <c r="U56" s="18">
        <v>27.513950000000001</v>
      </c>
      <c r="V56" s="81">
        <v>24.808475999999999</v>
      </c>
      <c r="W56" s="90">
        <f t="shared" si="14"/>
        <v>-0.31553644726433894</v>
      </c>
      <c r="X56" s="61">
        <f t="shared" si="15"/>
        <v>0.86215753331722489</v>
      </c>
      <c r="Y56" s="61">
        <f t="shared" si="16"/>
        <v>-0.31310795474116226</v>
      </c>
      <c r="Z56" s="61">
        <f t="shared" si="17"/>
        <v>3.5884857586026664E-2</v>
      </c>
      <c r="AA56" s="61">
        <f t="shared" si="18"/>
        <v>6.0356507769046219E-2</v>
      </c>
      <c r="AB56" s="61">
        <f t="shared" si="19"/>
        <v>-0.48099158159289346</v>
      </c>
      <c r="AC56" s="61">
        <f t="shared" si="20"/>
        <v>2.6565652196529177E-2</v>
      </c>
      <c r="AD56" s="61">
        <f t="shared" si="21"/>
        <v>-0.3509896279839545</v>
      </c>
      <c r="AE56" s="61">
        <f t="shared" si="11"/>
        <v>-1</v>
      </c>
      <c r="AF56" s="61">
        <f t="shared" si="12"/>
        <v>-0.99878033620444884</v>
      </c>
    </row>
    <row r="57" spans="2:32" x14ac:dyDescent="0.3">
      <c r="B57" s="109" t="s">
        <v>52</v>
      </c>
      <c r="C57" s="74">
        <f t="shared" si="13"/>
        <v>16.671831000000001</v>
      </c>
      <c r="D57" s="30">
        <v>3.9750999999999999</v>
      </c>
      <c r="E57" s="30">
        <v>1.9354610000000001</v>
      </c>
      <c r="F57" s="30">
        <v>1.1766810000000001</v>
      </c>
      <c r="G57" s="30">
        <v>4.5836730000000001</v>
      </c>
      <c r="H57" s="30">
        <v>1.235169</v>
      </c>
      <c r="I57" s="30">
        <v>1.8405199999999999</v>
      </c>
      <c r="J57" s="30">
        <v>1.346929</v>
      </c>
      <c r="K57" s="30">
        <v>0.432342</v>
      </c>
      <c r="L57" s="79">
        <v>0.145956</v>
      </c>
      <c r="M57" s="74">
        <f t="shared" si="10"/>
        <v>24.417310999999994</v>
      </c>
      <c r="N57" s="18">
        <v>1.74427</v>
      </c>
      <c r="O57" s="18">
        <v>4.3948099999999997</v>
      </c>
      <c r="P57" s="18">
        <v>3.9353530000000001</v>
      </c>
      <c r="Q57" s="18">
        <v>2.2902089999999999</v>
      </c>
      <c r="R57" s="18">
        <v>3.3974359999999999</v>
      </c>
      <c r="S57" s="18">
        <v>1.5911120000000001</v>
      </c>
      <c r="T57" s="18">
        <v>3.483835</v>
      </c>
      <c r="U57" s="18">
        <v>2.273593</v>
      </c>
      <c r="V57" s="81">
        <v>1.3066930000000001</v>
      </c>
      <c r="W57" s="90">
        <f t="shared" si="14"/>
        <v>-0.31721265294118572</v>
      </c>
      <c r="X57" s="61">
        <f t="shared" si="15"/>
        <v>1.2789476399869284</v>
      </c>
      <c r="Y57" s="61">
        <f t="shared" si="16"/>
        <v>-0.55960303175791437</v>
      </c>
      <c r="Z57" s="61">
        <f t="shared" si="17"/>
        <v>-0.70099734382150725</v>
      </c>
      <c r="AA57" s="61">
        <f t="shared" si="18"/>
        <v>1.0014212676659642</v>
      </c>
      <c r="AB57" s="61">
        <f t="shared" si="19"/>
        <v>-0.63644083361688053</v>
      </c>
      <c r="AC57" s="61">
        <f t="shared" si="20"/>
        <v>0.156750750418575</v>
      </c>
      <c r="AD57" s="61">
        <f t="shared" si="21"/>
        <v>-0.61337749922140405</v>
      </c>
      <c r="AE57" s="61">
        <f t="shared" si="11"/>
        <v>-0.80984195500250045</v>
      </c>
      <c r="AF57" s="61">
        <f t="shared" si="12"/>
        <v>-0.88830123066397393</v>
      </c>
    </row>
    <row r="58" spans="2:32" x14ac:dyDescent="0.3">
      <c r="B58" s="109" t="s">
        <v>128</v>
      </c>
      <c r="C58" s="74">
        <f t="shared" si="13"/>
        <v>89.953656999999993</v>
      </c>
      <c r="D58" s="30">
        <v>12.225408</v>
      </c>
      <c r="E58" s="30">
        <v>8.3928320000000003</v>
      </c>
      <c r="F58" s="30">
        <v>15.434412999999999</v>
      </c>
      <c r="G58" s="30">
        <v>17.96988</v>
      </c>
      <c r="H58" s="30">
        <v>11.611917999999999</v>
      </c>
      <c r="I58" s="30">
        <v>7.559469</v>
      </c>
      <c r="J58" s="30">
        <v>14.870592</v>
      </c>
      <c r="K58" s="30">
        <v>0.555593</v>
      </c>
      <c r="L58" s="79">
        <v>1.3335520000000001</v>
      </c>
      <c r="M58" s="74">
        <f t="shared" si="10"/>
        <v>160.390874</v>
      </c>
      <c r="N58" s="18">
        <v>12.358957999999999</v>
      </c>
      <c r="O58" s="18">
        <v>18.674658999999998</v>
      </c>
      <c r="P58" s="18">
        <v>19.416536000000001</v>
      </c>
      <c r="Q58" s="18">
        <v>25.597930999999999</v>
      </c>
      <c r="R58" s="18">
        <v>16.627611999999999</v>
      </c>
      <c r="S58" s="18">
        <v>12.140720999999999</v>
      </c>
      <c r="T58" s="18">
        <v>17.124694999999999</v>
      </c>
      <c r="U58" s="18">
        <v>26.256015999999999</v>
      </c>
      <c r="V58" s="81">
        <v>12.193746000000001</v>
      </c>
      <c r="W58" s="90">
        <f t="shared" si="14"/>
        <v>-0.43915975543596086</v>
      </c>
      <c r="X58" s="61">
        <f t="shared" si="15"/>
        <v>-1.0805927166351648E-2</v>
      </c>
      <c r="Y58" s="61">
        <f t="shared" si="16"/>
        <v>-0.5505764255186667</v>
      </c>
      <c r="Z58" s="61">
        <f t="shared" si="17"/>
        <v>-0.20508925999982697</v>
      </c>
      <c r="AA58" s="61">
        <f t="shared" si="18"/>
        <v>-0.29799482622247864</v>
      </c>
      <c r="AB58" s="61">
        <f t="shared" si="19"/>
        <v>-0.30164848686630408</v>
      </c>
      <c r="AC58" s="61">
        <f t="shared" si="20"/>
        <v>-0.37734595828369666</v>
      </c>
      <c r="AD58" s="61">
        <f t="shared" si="21"/>
        <v>-0.13162879689244089</v>
      </c>
      <c r="AE58" s="61">
        <f t="shared" si="11"/>
        <v>-0.97883940198695796</v>
      </c>
      <c r="AF58" s="61">
        <f t="shared" si="12"/>
        <v>-0.89063639672336947</v>
      </c>
    </row>
    <row r="59" spans="2:32" x14ac:dyDescent="0.3">
      <c r="B59" s="109" t="s">
        <v>144</v>
      </c>
      <c r="C59" s="74">
        <f t="shared" si="13"/>
        <v>48.661795999999995</v>
      </c>
      <c r="D59" s="30">
        <v>5.7818129999999996</v>
      </c>
      <c r="E59" s="30">
        <v>7.8830799999999996</v>
      </c>
      <c r="F59" s="30">
        <v>9.4274839999999998</v>
      </c>
      <c r="G59" s="30">
        <v>5.6341039999999998</v>
      </c>
      <c r="H59" s="30">
        <v>3.9212229999999999</v>
      </c>
      <c r="I59" s="30">
        <v>4.9037119999999996</v>
      </c>
      <c r="J59" s="30">
        <v>10.403969</v>
      </c>
      <c r="K59" s="30">
        <v>0.53041300000000002</v>
      </c>
      <c r="L59" s="79">
        <v>0.17599799999999999</v>
      </c>
      <c r="M59" s="74">
        <f t="shared" si="10"/>
        <v>71.58546299999999</v>
      </c>
      <c r="N59" s="18">
        <v>6.5261509999999996</v>
      </c>
      <c r="O59" s="18">
        <v>6.5319440000000002</v>
      </c>
      <c r="P59" s="18">
        <v>9.0665340000000008</v>
      </c>
      <c r="Q59" s="18">
        <v>9.0404640000000001</v>
      </c>
      <c r="R59" s="18">
        <v>9.2127409999999994</v>
      </c>
      <c r="S59" s="18">
        <v>9.5870850000000001</v>
      </c>
      <c r="T59" s="18">
        <v>8.810416</v>
      </c>
      <c r="U59" s="18">
        <v>7.7493379999999998</v>
      </c>
      <c r="V59" s="81">
        <v>5.0607899999999999</v>
      </c>
      <c r="W59" s="90">
        <f t="shared" si="14"/>
        <v>-0.32022796304327872</v>
      </c>
      <c r="X59" s="61">
        <f t="shared" si="15"/>
        <v>-0.11405467020300331</v>
      </c>
      <c r="Y59" s="61">
        <f t="shared" si="16"/>
        <v>0.20685051800811505</v>
      </c>
      <c r="Z59" s="61">
        <f t="shared" si="17"/>
        <v>3.981124429688343E-2</v>
      </c>
      <c r="AA59" s="61">
        <f t="shared" si="18"/>
        <v>-0.376790394829292</v>
      </c>
      <c r="AB59" s="61">
        <f t="shared" si="19"/>
        <v>-0.57436956059005673</v>
      </c>
      <c r="AC59" s="61">
        <f t="shared" si="20"/>
        <v>-0.48850855082645039</v>
      </c>
      <c r="AD59" s="61">
        <f t="shared" si="21"/>
        <v>0.18087148211843807</v>
      </c>
      <c r="AE59" s="61">
        <f t="shared" si="11"/>
        <v>-0.93155376627009945</v>
      </c>
      <c r="AF59" s="61">
        <f t="shared" si="12"/>
        <v>-0.96522321613819184</v>
      </c>
    </row>
    <row r="60" spans="2:32" x14ac:dyDescent="0.3">
      <c r="B60" s="109" t="s">
        <v>145</v>
      </c>
      <c r="C60" s="74">
        <f t="shared" si="13"/>
        <v>63.270031000000003</v>
      </c>
      <c r="D60" s="30">
        <v>9.9750080000000008</v>
      </c>
      <c r="E60" s="30">
        <v>8.9762550000000001</v>
      </c>
      <c r="F60" s="30">
        <v>17.553076999999998</v>
      </c>
      <c r="G60" s="30">
        <v>4.4678620000000002</v>
      </c>
      <c r="H60" s="30">
        <v>3.8221669999999999</v>
      </c>
      <c r="I60" s="30">
        <v>5.6112679999999999</v>
      </c>
      <c r="J60" s="30">
        <v>12.864394000000001</v>
      </c>
      <c r="K60" s="30">
        <v>0</v>
      </c>
      <c r="L60" s="79">
        <v>0</v>
      </c>
      <c r="M60" s="74">
        <f t="shared" si="10"/>
        <v>89.457224999999994</v>
      </c>
      <c r="N60" s="18">
        <v>12.529256999999999</v>
      </c>
      <c r="O60" s="18">
        <v>6.2447650000000001</v>
      </c>
      <c r="P60" s="18">
        <v>7.5974899999999996</v>
      </c>
      <c r="Q60" s="18">
        <v>8.9827340000000007</v>
      </c>
      <c r="R60" s="18">
        <v>10.431554</v>
      </c>
      <c r="S60" s="18">
        <v>9.9048370000000006</v>
      </c>
      <c r="T60" s="18">
        <v>7.5796539999999997</v>
      </c>
      <c r="U60" s="18">
        <v>15.451456</v>
      </c>
      <c r="V60" s="81">
        <v>10.735478000000001</v>
      </c>
      <c r="W60" s="90">
        <f t="shared" si="14"/>
        <v>-0.29273425371734918</v>
      </c>
      <c r="X60" s="61">
        <f t="shared" si="15"/>
        <v>-0.20386276696215899</v>
      </c>
      <c r="Y60" s="61">
        <f t="shared" si="16"/>
        <v>0.43740477023554925</v>
      </c>
      <c r="Z60" s="61">
        <f t="shared" si="17"/>
        <v>1.3103784276122772</v>
      </c>
      <c r="AA60" s="61">
        <f t="shared" si="18"/>
        <v>-0.50261668663460368</v>
      </c>
      <c r="AB60" s="61">
        <f t="shared" si="19"/>
        <v>-0.63359562726704</v>
      </c>
      <c r="AC60" s="61">
        <f t="shared" si="20"/>
        <v>-0.43348204518660938</v>
      </c>
      <c r="AD60" s="61">
        <f t="shared" si="21"/>
        <v>0.69722707659215066</v>
      </c>
      <c r="AE60" s="61">
        <f t="shared" si="11"/>
        <v>-1</v>
      </c>
      <c r="AF60" s="61">
        <f t="shared" si="12"/>
        <v>-1</v>
      </c>
    </row>
    <row r="61" spans="2:32" x14ac:dyDescent="0.3">
      <c r="B61" s="109" t="s">
        <v>118</v>
      </c>
      <c r="C61" s="74">
        <f t="shared" si="13"/>
        <v>1722.317734</v>
      </c>
      <c r="D61" s="30">
        <v>252.863618</v>
      </c>
      <c r="E61" s="30">
        <v>328.792573</v>
      </c>
      <c r="F61" s="30">
        <v>272.22857800000003</v>
      </c>
      <c r="G61" s="30">
        <v>151.314277</v>
      </c>
      <c r="H61" s="30">
        <v>98.829172</v>
      </c>
      <c r="I61" s="30">
        <v>179.879175</v>
      </c>
      <c r="J61" s="30">
        <v>438.41034100000002</v>
      </c>
      <c r="K61" s="30">
        <v>0</v>
      </c>
      <c r="L61" s="79">
        <v>0</v>
      </c>
      <c r="M61" s="74">
        <f t="shared" si="10"/>
        <v>2576.4815159999998</v>
      </c>
      <c r="N61" s="18">
        <v>283.959294</v>
      </c>
      <c r="O61" s="18">
        <v>192.424094</v>
      </c>
      <c r="P61" s="18">
        <v>392.66953100000001</v>
      </c>
      <c r="Q61" s="18">
        <v>274.376169</v>
      </c>
      <c r="R61" s="18">
        <v>264.92054899999999</v>
      </c>
      <c r="S61" s="18">
        <v>227.77890099999999</v>
      </c>
      <c r="T61" s="18">
        <v>259.97669300000001</v>
      </c>
      <c r="U61" s="18">
        <v>355.21515499999998</v>
      </c>
      <c r="V61" s="81">
        <v>325.16113000000001</v>
      </c>
      <c r="W61" s="90">
        <f t="shared" si="14"/>
        <v>-0.33152334945763295</v>
      </c>
      <c r="X61" s="61">
        <f t="shared" si="15"/>
        <v>-0.10950751272117187</v>
      </c>
      <c r="Y61" s="61">
        <f t="shared" si="16"/>
        <v>0.7086871304172544</v>
      </c>
      <c r="Z61" s="61">
        <f t="shared" si="17"/>
        <v>-0.30672344934244455</v>
      </c>
      <c r="AA61" s="61">
        <f t="shared" si="18"/>
        <v>-0.44851523530092008</v>
      </c>
      <c r="AB61" s="61">
        <f t="shared" si="19"/>
        <v>-0.62694788164582882</v>
      </c>
      <c r="AC61" s="61">
        <f t="shared" si="20"/>
        <v>-0.21029044301166411</v>
      </c>
      <c r="AD61" s="61">
        <f t="shared" si="21"/>
        <v>0.68634478706904689</v>
      </c>
      <c r="AE61" s="61">
        <f t="shared" si="11"/>
        <v>-1</v>
      </c>
      <c r="AF61" s="61">
        <f t="shared" si="12"/>
        <v>-1</v>
      </c>
    </row>
    <row r="62" spans="2:32" x14ac:dyDescent="0.3">
      <c r="B62" s="109" t="s">
        <v>103</v>
      </c>
      <c r="C62" s="74">
        <f t="shared" si="13"/>
        <v>6.3417780000000006</v>
      </c>
      <c r="D62" s="30">
        <v>0</v>
      </c>
      <c r="E62" s="30">
        <v>1.077536</v>
      </c>
      <c r="F62" s="30">
        <v>1.037204</v>
      </c>
      <c r="G62" s="30">
        <v>0.51959</v>
      </c>
      <c r="H62" s="30">
        <v>0.61907999999999996</v>
      </c>
      <c r="I62" s="30">
        <v>0.80875699999999995</v>
      </c>
      <c r="J62" s="30">
        <v>0.71859700000000004</v>
      </c>
      <c r="K62" s="30">
        <v>0.58591800000000005</v>
      </c>
      <c r="L62" s="79">
        <v>0.97509599999999996</v>
      </c>
      <c r="M62" s="74">
        <f t="shared" si="10"/>
        <v>6.8311830000000002</v>
      </c>
      <c r="N62" s="18">
        <v>0</v>
      </c>
      <c r="O62" s="18">
        <v>0.77355600000000002</v>
      </c>
      <c r="P62" s="18">
        <v>3.8022819999999999</v>
      </c>
      <c r="Q62" s="18">
        <v>0.46149499999999999</v>
      </c>
      <c r="R62" s="18">
        <v>0.25558799999999998</v>
      </c>
      <c r="S62" s="18">
        <v>0.64361599999999997</v>
      </c>
      <c r="T62" s="18">
        <v>0.24086099999999999</v>
      </c>
      <c r="U62" s="18">
        <v>0.65378499999999995</v>
      </c>
      <c r="V62" s="81">
        <v>0</v>
      </c>
      <c r="W62" s="90">
        <f t="shared" si="14"/>
        <v>-7.1642788664862289E-2</v>
      </c>
      <c r="X62" s="61" t="str">
        <f t="shared" si="15"/>
        <v>-</v>
      </c>
      <c r="Y62" s="61">
        <f t="shared" si="16"/>
        <v>0.39296443954930216</v>
      </c>
      <c r="Z62" s="61">
        <f t="shared" si="17"/>
        <v>-0.72721539328224472</v>
      </c>
      <c r="AA62" s="61">
        <f t="shared" si="18"/>
        <v>0.12588435411001209</v>
      </c>
      <c r="AB62" s="61">
        <f t="shared" si="19"/>
        <v>1.4221794450443683</v>
      </c>
      <c r="AC62" s="61">
        <f t="shared" si="20"/>
        <v>0.25658311788395571</v>
      </c>
      <c r="AD62" s="61">
        <f t="shared" si="21"/>
        <v>1.9834510360747486</v>
      </c>
      <c r="AE62" s="61">
        <f t="shared" si="11"/>
        <v>-0.10380629717720646</v>
      </c>
      <c r="AF62" s="61" t="str">
        <f t="shared" si="12"/>
        <v>-</v>
      </c>
    </row>
    <row r="63" spans="2:32" x14ac:dyDescent="0.3">
      <c r="B63" s="109" t="s">
        <v>90</v>
      </c>
      <c r="C63" s="74">
        <f t="shared" si="13"/>
        <v>12.767906</v>
      </c>
      <c r="D63" s="30">
        <v>1.0908850000000001</v>
      </c>
      <c r="E63" s="30">
        <v>0.57865699999999998</v>
      </c>
      <c r="F63" s="30">
        <v>0</v>
      </c>
      <c r="G63" s="30">
        <v>3.461284</v>
      </c>
      <c r="H63" s="30">
        <v>0</v>
      </c>
      <c r="I63" s="30">
        <v>3.473007</v>
      </c>
      <c r="J63" s="30">
        <v>0.29879699999999998</v>
      </c>
      <c r="K63" s="30">
        <v>3.6123159999999999</v>
      </c>
      <c r="L63" s="79">
        <v>0.25296000000000002</v>
      </c>
      <c r="M63" s="74">
        <f t="shared" si="10"/>
        <v>7.4617550000000001</v>
      </c>
      <c r="N63" s="18">
        <v>0</v>
      </c>
      <c r="O63" s="18">
        <v>0</v>
      </c>
      <c r="P63" s="18">
        <v>6.7054000000000002E-2</v>
      </c>
      <c r="Q63" s="18">
        <v>3.0478480000000001</v>
      </c>
      <c r="R63" s="18">
        <v>0.26823999999999998</v>
      </c>
      <c r="S63" s="18">
        <v>0.57759300000000002</v>
      </c>
      <c r="T63" s="18">
        <v>1.6869999999999999E-3</v>
      </c>
      <c r="U63" s="18">
        <v>0.28697600000000001</v>
      </c>
      <c r="V63" s="81">
        <v>3.2123569999999999</v>
      </c>
      <c r="W63" s="90">
        <f t="shared" si="14"/>
        <v>0.71111300223606899</v>
      </c>
      <c r="X63" s="61" t="str">
        <f t="shared" si="15"/>
        <v>-</v>
      </c>
      <c r="Y63" s="61" t="str">
        <f t="shared" si="16"/>
        <v>-</v>
      </c>
      <c r="Z63" s="61">
        <f t="shared" si="17"/>
        <v>-1</v>
      </c>
      <c r="AA63" s="61">
        <f t="shared" si="18"/>
        <v>0.1356484969066698</v>
      </c>
      <c r="AB63" s="61">
        <f t="shared" si="19"/>
        <v>-1</v>
      </c>
      <c r="AC63" s="61">
        <f t="shared" si="20"/>
        <v>5.0128966244397004</v>
      </c>
      <c r="AD63" s="61">
        <f t="shared" si="21"/>
        <v>176.11736810906936</v>
      </c>
      <c r="AE63" s="61">
        <f t="shared" si="11"/>
        <v>11.587519513826939</v>
      </c>
      <c r="AF63" s="61">
        <f t="shared" si="12"/>
        <v>-0.92125408228288452</v>
      </c>
    </row>
    <row r="64" spans="2:32" x14ac:dyDescent="0.3">
      <c r="B64" s="109" t="s">
        <v>30</v>
      </c>
      <c r="C64" s="74">
        <f t="shared" si="13"/>
        <v>725.11688000000004</v>
      </c>
      <c r="D64" s="30">
        <v>129.18338399999999</v>
      </c>
      <c r="E64" s="30">
        <v>121.166259</v>
      </c>
      <c r="F64" s="30">
        <v>127.19412699999999</v>
      </c>
      <c r="G64" s="30">
        <v>94.319933000000006</v>
      </c>
      <c r="H64" s="30">
        <v>71.137423999999996</v>
      </c>
      <c r="I64" s="30">
        <v>91.007727000000003</v>
      </c>
      <c r="J64" s="30">
        <v>88.397623999999993</v>
      </c>
      <c r="K64" s="30">
        <v>1.456528</v>
      </c>
      <c r="L64" s="79">
        <v>1.2538739999999999</v>
      </c>
      <c r="M64" s="74">
        <f t="shared" si="10"/>
        <v>951.47113599999989</v>
      </c>
      <c r="N64" s="18">
        <v>113.209462</v>
      </c>
      <c r="O64" s="18">
        <v>100.230205</v>
      </c>
      <c r="P64" s="18">
        <v>102.550219</v>
      </c>
      <c r="Q64" s="18">
        <v>124.757524</v>
      </c>
      <c r="R64" s="18">
        <v>124.263964</v>
      </c>
      <c r="S64" s="18">
        <v>111.05501</v>
      </c>
      <c r="T64" s="18">
        <v>86.384699999999995</v>
      </c>
      <c r="U64" s="18">
        <v>88.787116999999995</v>
      </c>
      <c r="V64" s="81">
        <v>100.232935</v>
      </c>
      <c r="W64" s="90">
        <f t="shared" si="14"/>
        <v>-0.23789923565269333</v>
      </c>
      <c r="X64" s="61">
        <f t="shared" si="15"/>
        <v>0.141100591044236</v>
      </c>
      <c r="Y64" s="61">
        <f t="shared" si="16"/>
        <v>0.2088796885130586</v>
      </c>
      <c r="Z64" s="61">
        <f t="shared" si="17"/>
        <v>0.24031063258870278</v>
      </c>
      <c r="AA64" s="61">
        <f t="shared" si="18"/>
        <v>-0.24397399069894976</v>
      </c>
      <c r="AB64" s="61">
        <f t="shared" si="19"/>
        <v>-0.42752973822724671</v>
      </c>
      <c r="AC64" s="61">
        <f t="shared" si="20"/>
        <v>-0.18051669168279749</v>
      </c>
      <c r="AD64" s="61">
        <f t="shared" si="21"/>
        <v>2.3301857852142671E-2</v>
      </c>
      <c r="AE64" s="61">
        <f t="shared" si="11"/>
        <v>-0.98359527767975619</v>
      </c>
      <c r="AF64" s="61">
        <f t="shared" si="12"/>
        <v>-0.98749039923853377</v>
      </c>
    </row>
    <row r="65" spans="2:32" x14ac:dyDescent="0.3">
      <c r="B65" s="109" t="s">
        <v>159</v>
      </c>
      <c r="C65" s="74">
        <f t="shared" si="13"/>
        <v>1311.628919</v>
      </c>
      <c r="D65" s="30">
        <v>172.580715</v>
      </c>
      <c r="E65" s="30">
        <v>105.071725</v>
      </c>
      <c r="F65" s="30">
        <v>356.64581800000002</v>
      </c>
      <c r="G65" s="30">
        <v>233.12351899999999</v>
      </c>
      <c r="H65" s="30">
        <v>154.39007899999999</v>
      </c>
      <c r="I65" s="30">
        <v>128.69006099999999</v>
      </c>
      <c r="J65" s="30">
        <v>161.127002</v>
      </c>
      <c r="K65" s="30">
        <v>0</v>
      </c>
      <c r="L65" s="79">
        <v>0</v>
      </c>
      <c r="M65" s="74">
        <f t="shared" si="10"/>
        <v>1888.040499</v>
      </c>
      <c r="N65" s="18">
        <v>278.77411499999999</v>
      </c>
      <c r="O65" s="18">
        <v>72.712699000000001</v>
      </c>
      <c r="P65" s="18">
        <v>141.01938200000001</v>
      </c>
      <c r="Q65" s="18">
        <v>214.515882</v>
      </c>
      <c r="R65" s="18">
        <v>338.88191599999999</v>
      </c>
      <c r="S65" s="18">
        <v>263.88625000000002</v>
      </c>
      <c r="T65" s="18">
        <v>189.57780399999999</v>
      </c>
      <c r="U65" s="18">
        <v>208.47664700000001</v>
      </c>
      <c r="V65" s="81">
        <v>180.19580400000001</v>
      </c>
      <c r="W65" s="90">
        <f t="shared" si="14"/>
        <v>-0.30529619481430414</v>
      </c>
      <c r="X65" s="61">
        <f t="shared" si="15"/>
        <v>-0.38092991524697339</v>
      </c>
      <c r="Y65" s="61">
        <f t="shared" si="16"/>
        <v>0.44502578566090634</v>
      </c>
      <c r="Z65" s="61">
        <f t="shared" si="17"/>
        <v>1.5290553180838646</v>
      </c>
      <c r="AA65" s="61">
        <f t="shared" si="18"/>
        <v>8.6742467860724481E-2</v>
      </c>
      <c r="AB65" s="61">
        <f t="shared" si="19"/>
        <v>-0.54441334367337557</v>
      </c>
      <c r="AC65" s="61">
        <f t="shared" si="20"/>
        <v>-0.51232752369628964</v>
      </c>
      <c r="AD65" s="61">
        <f t="shared" si="21"/>
        <v>-0.1500745414268011</v>
      </c>
      <c r="AE65" s="61">
        <f t="shared" si="11"/>
        <v>-1</v>
      </c>
      <c r="AF65" s="61">
        <f t="shared" si="12"/>
        <v>-1</v>
      </c>
    </row>
    <row r="66" spans="2:32" x14ac:dyDescent="0.3">
      <c r="B66" s="109" t="s">
        <v>161</v>
      </c>
      <c r="C66" s="74">
        <f t="shared" si="13"/>
        <v>369.7335159999999</v>
      </c>
      <c r="D66" s="30">
        <v>51.581588000000004</v>
      </c>
      <c r="E66" s="30">
        <v>43.375017999999997</v>
      </c>
      <c r="F66" s="30">
        <v>118.95523799999999</v>
      </c>
      <c r="G66" s="30">
        <v>43.283642999999998</v>
      </c>
      <c r="H66" s="30">
        <v>32.091458000000003</v>
      </c>
      <c r="I66" s="30">
        <v>36.619852000000002</v>
      </c>
      <c r="J66" s="30">
        <v>43.826718999999997</v>
      </c>
      <c r="K66" s="30">
        <v>0</v>
      </c>
      <c r="L66" s="79">
        <v>0</v>
      </c>
      <c r="M66" s="74">
        <f t="shared" si="10"/>
        <v>512.44443100000001</v>
      </c>
      <c r="N66" s="18">
        <v>58.745634000000003</v>
      </c>
      <c r="O66" s="18">
        <v>53.026499999999999</v>
      </c>
      <c r="P66" s="18">
        <v>61.065741000000003</v>
      </c>
      <c r="Q66" s="18">
        <v>64.995891999999998</v>
      </c>
      <c r="R66" s="18">
        <v>70.865280999999996</v>
      </c>
      <c r="S66" s="18">
        <v>55.085504999999998</v>
      </c>
      <c r="T66" s="18">
        <v>47.984991999999998</v>
      </c>
      <c r="U66" s="18">
        <v>62.354638999999999</v>
      </c>
      <c r="V66" s="81">
        <v>38.320247000000002</v>
      </c>
      <c r="W66" s="90">
        <f t="shared" si="14"/>
        <v>-0.27849051793090929</v>
      </c>
      <c r="X66" s="61">
        <f t="shared" si="15"/>
        <v>-0.12195027123207147</v>
      </c>
      <c r="Y66" s="61">
        <f t="shared" si="16"/>
        <v>-0.18201242774838999</v>
      </c>
      <c r="Z66" s="61">
        <f t="shared" si="17"/>
        <v>0.94798648230601157</v>
      </c>
      <c r="AA66" s="61">
        <f t="shared" si="18"/>
        <v>-0.33405571232101872</v>
      </c>
      <c r="AB66" s="61">
        <f t="shared" si="19"/>
        <v>-0.54714837015886519</v>
      </c>
      <c r="AC66" s="61">
        <f t="shared" si="20"/>
        <v>-0.33521800335678131</v>
      </c>
      <c r="AD66" s="61">
        <f t="shared" si="21"/>
        <v>-8.6657782499995006E-2</v>
      </c>
      <c r="AE66" s="61">
        <f t="shared" si="11"/>
        <v>-1</v>
      </c>
      <c r="AF66" s="61">
        <f t="shared" si="12"/>
        <v>-1</v>
      </c>
    </row>
    <row r="67" spans="2:32" x14ac:dyDescent="0.3">
      <c r="B67" s="109" t="s">
        <v>160</v>
      </c>
      <c r="C67" s="74">
        <f t="shared" si="13"/>
        <v>1916.534081</v>
      </c>
      <c r="D67" s="30">
        <v>418.248895</v>
      </c>
      <c r="E67" s="30">
        <v>306.48278099999999</v>
      </c>
      <c r="F67" s="30">
        <v>395.63714499999998</v>
      </c>
      <c r="G67" s="30">
        <v>288.70977799999997</v>
      </c>
      <c r="H67" s="30">
        <v>126.86907100000001</v>
      </c>
      <c r="I67" s="30">
        <v>174.83191400000001</v>
      </c>
      <c r="J67" s="30">
        <v>205.75449699999999</v>
      </c>
      <c r="K67" s="30">
        <v>0</v>
      </c>
      <c r="L67" s="79">
        <v>0</v>
      </c>
      <c r="M67" s="74">
        <f t="shared" si="10"/>
        <v>3437.3253100000002</v>
      </c>
      <c r="N67" s="18">
        <v>316.14611500000001</v>
      </c>
      <c r="O67" s="18">
        <v>352.81279499999999</v>
      </c>
      <c r="P67" s="18">
        <v>302.29692599999998</v>
      </c>
      <c r="Q67" s="18">
        <v>491.77544999999998</v>
      </c>
      <c r="R67" s="18">
        <v>365.53739899999999</v>
      </c>
      <c r="S67" s="18">
        <v>412.99229600000001</v>
      </c>
      <c r="T67" s="18">
        <v>334.744889</v>
      </c>
      <c r="U67" s="18">
        <v>405.30942399999998</v>
      </c>
      <c r="V67" s="81">
        <v>455.710016</v>
      </c>
      <c r="W67" s="90">
        <f t="shared" si="14"/>
        <v>-0.44243447792842161</v>
      </c>
      <c r="X67" s="61">
        <f t="shared" si="15"/>
        <v>0.32296072972460843</v>
      </c>
      <c r="Y67" s="61">
        <f t="shared" si="16"/>
        <v>-0.13131613891724081</v>
      </c>
      <c r="Z67" s="61">
        <f t="shared" si="17"/>
        <v>0.30876999060188925</v>
      </c>
      <c r="AA67" s="61">
        <f t="shared" si="18"/>
        <v>-0.41292356501325966</v>
      </c>
      <c r="AB67" s="61">
        <f t="shared" si="19"/>
        <v>-0.65292451238347837</v>
      </c>
      <c r="AC67" s="61">
        <f t="shared" si="20"/>
        <v>-0.57667027764605083</v>
      </c>
      <c r="AD67" s="61">
        <f t="shared" si="21"/>
        <v>-0.38533939199292755</v>
      </c>
      <c r="AE67" s="61">
        <f t="shared" si="11"/>
        <v>-1</v>
      </c>
      <c r="AF67" s="61">
        <f t="shared" si="12"/>
        <v>-1</v>
      </c>
    </row>
    <row r="68" spans="2:32" x14ac:dyDescent="0.3">
      <c r="B68" s="109" t="s">
        <v>157</v>
      </c>
      <c r="C68" s="74">
        <f t="shared" si="13"/>
        <v>304.91065200000003</v>
      </c>
      <c r="D68" s="30">
        <v>59.028782</v>
      </c>
      <c r="E68" s="30">
        <v>27.780825</v>
      </c>
      <c r="F68" s="30">
        <v>89.806653999999995</v>
      </c>
      <c r="G68" s="30">
        <v>52.049387000000003</v>
      </c>
      <c r="H68" s="30">
        <v>7.3056080000000003</v>
      </c>
      <c r="I68" s="30">
        <v>23.267398</v>
      </c>
      <c r="J68" s="30">
        <v>45.671998000000002</v>
      </c>
      <c r="K68" s="30">
        <v>0</v>
      </c>
      <c r="L68" s="79">
        <v>0</v>
      </c>
      <c r="M68" s="74">
        <f t="shared" si="10"/>
        <v>539.43037600000002</v>
      </c>
      <c r="N68" s="18">
        <v>63.324218000000002</v>
      </c>
      <c r="O68" s="18">
        <v>26.301445999999999</v>
      </c>
      <c r="P68" s="18">
        <v>44.157311</v>
      </c>
      <c r="Q68" s="18">
        <v>55.411962000000003</v>
      </c>
      <c r="R68" s="18">
        <v>95.872589000000005</v>
      </c>
      <c r="S68" s="18">
        <v>64.551370000000006</v>
      </c>
      <c r="T68" s="18">
        <v>87.257445000000004</v>
      </c>
      <c r="U68" s="18">
        <v>22.598005000000001</v>
      </c>
      <c r="V68" s="81">
        <v>79.956029999999998</v>
      </c>
      <c r="W68" s="90">
        <f t="shared" si="14"/>
        <v>-0.43475438987885251</v>
      </c>
      <c r="X68" s="61">
        <f t="shared" si="15"/>
        <v>-6.7832436556895193E-2</v>
      </c>
      <c r="Y68" s="61">
        <f t="shared" si="16"/>
        <v>5.6247059572314129E-2</v>
      </c>
      <c r="Z68" s="61">
        <f t="shared" si="17"/>
        <v>1.0337890140094808</v>
      </c>
      <c r="AA68" s="61">
        <f t="shared" si="18"/>
        <v>-6.0683196888065449E-2</v>
      </c>
      <c r="AB68" s="61">
        <f t="shared" si="19"/>
        <v>-0.92379878256964565</v>
      </c>
      <c r="AC68" s="61">
        <f t="shared" si="20"/>
        <v>-0.63955222019300284</v>
      </c>
      <c r="AD68" s="61">
        <f t="shared" si="21"/>
        <v>-0.47658336775733001</v>
      </c>
      <c r="AE68" s="61">
        <f t="shared" si="11"/>
        <v>-1</v>
      </c>
      <c r="AF68" s="61">
        <f t="shared" si="12"/>
        <v>-1</v>
      </c>
    </row>
    <row r="69" spans="2:32" x14ac:dyDescent="0.3">
      <c r="B69" s="109" t="s">
        <v>143</v>
      </c>
      <c r="C69" s="74">
        <f t="shared" si="13"/>
        <v>603.19213200000002</v>
      </c>
      <c r="D69" s="30">
        <v>65.465061000000006</v>
      </c>
      <c r="E69" s="30">
        <v>28.177347999999999</v>
      </c>
      <c r="F69" s="30">
        <v>14.767825999999999</v>
      </c>
      <c r="G69" s="30">
        <v>64.899379999999994</v>
      </c>
      <c r="H69" s="30">
        <v>210.79456300000001</v>
      </c>
      <c r="I69" s="30">
        <v>98.256912</v>
      </c>
      <c r="J69" s="30">
        <v>118.758178</v>
      </c>
      <c r="K69" s="30">
        <v>0.98607900000000004</v>
      </c>
      <c r="L69" s="79">
        <v>1.0867849999999999</v>
      </c>
      <c r="M69" s="74">
        <f t="shared" si="10"/>
        <v>623.39571599999999</v>
      </c>
      <c r="N69" s="18">
        <v>82.012889999999999</v>
      </c>
      <c r="O69" s="18">
        <v>65.259809000000004</v>
      </c>
      <c r="P69" s="18">
        <v>23.327442999999999</v>
      </c>
      <c r="Q69" s="18">
        <v>26.630666000000002</v>
      </c>
      <c r="R69" s="18">
        <v>67.490410999999995</v>
      </c>
      <c r="S69" s="18">
        <v>16.331014</v>
      </c>
      <c r="T69" s="18">
        <v>211.68797000000001</v>
      </c>
      <c r="U69" s="18">
        <v>58.906618000000002</v>
      </c>
      <c r="V69" s="81">
        <v>71.748895000000005</v>
      </c>
      <c r="W69" s="90">
        <f t="shared" si="14"/>
        <v>-3.2408923387596711E-2</v>
      </c>
      <c r="X69" s="61">
        <f t="shared" si="15"/>
        <v>-0.20177107525414595</v>
      </c>
      <c r="Y69" s="61">
        <f t="shared" si="16"/>
        <v>-0.56822815708823182</v>
      </c>
      <c r="Z69" s="61">
        <f t="shared" si="17"/>
        <v>-0.36693335827677298</v>
      </c>
      <c r="AA69" s="61">
        <f t="shared" si="18"/>
        <v>1.4370167835832568</v>
      </c>
      <c r="AB69" s="61">
        <f t="shared" si="19"/>
        <v>2.1233261122087406</v>
      </c>
      <c r="AC69" s="61">
        <f t="shared" si="20"/>
        <v>5.0165836610023113</v>
      </c>
      <c r="AD69" s="61">
        <f t="shared" si="21"/>
        <v>-0.43899420453604432</v>
      </c>
      <c r="AE69" s="61">
        <f t="shared" si="11"/>
        <v>-0.98326030192397063</v>
      </c>
      <c r="AF69" s="61">
        <f t="shared" si="12"/>
        <v>-0.98485293745638869</v>
      </c>
    </row>
    <row r="70" spans="2:32" x14ac:dyDescent="0.3">
      <c r="B70" s="109" t="s">
        <v>84</v>
      </c>
      <c r="C70" s="74">
        <f t="shared" si="13"/>
        <v>2.7225710000000003</v>
      </c>
      <c r="D70" s="30">
        <v>0.23624600000000001</v>
      </c>
      <c r="E70" s="30">
        <v>1.0644549999999999</v>
      </c>
      <c r="F70" s="30">
        <v>0.32564799999999999</v>
      </c>
      <c r="G70" s="30">
        <v>0.65895999999999999</v>
      </c>
      <c r="H70" s="30">
        <v>7.8799999999999995E-2</v>
      </c>
      <c r="I70" s="30">
        <v>7.3404999999999998E-2</v>
      </c>
      <c r="J70" s="30">
        <v>0.285057</v>
      </c>
      <c r="K70" s="30">
        <v>0</v>
      </c>
      <c r="L70" s="79">
        <v>0</v>
      </c>
      <c r="M70" s="74">
        <f t="shared" si="10"/>
        <v>5.8478449999999995</v>
      </c>
      <c r="N70" s="18">
        <v>0.41184999999999999</v>
      </c>
      <c r="O70" s="18">
        <v>0.44879799999999997</v>
      </c>
      <c r="P70" s="18">
        <v>0.98088600000000004</v>
      </c>
      <c r="Q70" s="18">
        <v>0.44806800000000002</v>
      </c>
      <c r="R70" s="18">
        <v>1.0327869999999999</v>
      </c>
      <c r="S70" s="18">
        <v>0.67901999999999996</v>
      </c>
      <c r="T70" s="18">
        <v>1.05166</v>
      </c>
      <c r="U70" s="18">
        <v>0.421209</v>
      </c>
      <c r="V70" s="81">
        <v>0.37356699999999998</v>
      </c>
      <c r="W70" s="90">
        <f t="shared" si="14"/>
        <v>-0.53443174365941637</v>
      </c>
      <c r="X70" s="61">
        <f t="shared" si="15"/>
        <v>-0.42637853587471164</v>
      </c>
      <c r="Y70" s="61">
        <f t="shared" si="16"/>
        <v>1.3717908725083445</v>
      </c>
      <c r="Z70" s="61">
        <f t="shared" si="17"/>
        <v>-0.66800627188072825</v>
      </c>
      <c r="AA70" s="61">
        <f t="shared" si="18"/>
        <v>0.47066963050251287</v>
      </c>
      <c r="AB70" s="61">
        <f t="shared" si="19"/>
        <v>-0.92370159577918776</v>
      </c>
      <c r="AC70" s="61">
        <f t="shared" si="20"/>
        <v>-0.89189567317604779</v>
      </c>
      <c r="AD70" s="61">
        <f t="shared" si="21"/>
        <v>-0.72894566685050299</v>
      </c>
      <c r="AE70" s="61">
        <f t="shared" si="11"/>
        <v>-1</v>
      </c>
      <c r="AF70" s="61">
        <f t="shared" si="12"/>
        <v>-1</v>
      </c>
    </row>
    <row r="71" spans="2:32" x14ac:dyDescent="0.3">
      <c r="B71" s="109" t="s">
        <v>31</v>
      </c>
      <c r="C71" s="74">
        <f t="shared" si="13"/>
        <v>353.18113800000003</v>
      </c>
      <c r="D71" s="30">
        <v>59.283957000000001</v>
      </c>
      <c r="E71" s="30">
        <v>43.762335999999998</v>
      </c>
      <c r="F71" s="30">
        <v>50.718342</v>
      </c>
      <c r="G71" s="30">
        <v>58.221935999999999</v>
      </c>
      <c r="H71" s="30">
        <v>55.137458000000002</v>
      </c>
      <c r="I71" s="30">
        <v>37.732945000000001</v>
      </c>
      <c r="J71" s="30">
        <v>45.884551000000002</v>
      </c>
      <c r="K71" s="30">
        <v>2.439613</v>
      </c>
      <c r="L71" s="79">
        <v>0</v>
      </c>
      <c r="M71" s="74">
        <f t="shared" si="10"/>
        <v>357.604714</v>
      </c>
      <c r="N71" s="18">
        <v>23.467637</v>
      </c>
      <c r="O71" s="18">
        <v>53.911048999999998</v>
      </c>
      <c r="P71" s="18">
        <v>27.763780000000001</v>
      </c>
      <c r="Q71" s="18">
        <v>24.897485</v>
      </c>
      <c r="R71" s="18">
        <v>56.977387</v>
      </c>
      <c r="S71" s="18">
        <v>34.189779000000001</v>
      </c>
      <c r="T71" s="18">
        <v>49.810239000000003</v>
      </c>
      <c r="U71" s="18">
        <v>40.488506999999998</v>
      </c>
      <c r="V71" s="81">
        <v>46.098851000000003</v>
      </c>
      <c r="W71" s="90">
        <f t="shared" si="14"/>
        <v>-1.2370015905327159E-2</v>
      </c>
      <c r="X71" s="61">
        <f t="shared" si="15"/>
        <v>1.5262005288389284</v>
      </c>
      <c r="Y71" s="61">
        <f t="shared" si="16"/>
        <v>-0.18824922141655975</v>
      </c>
      <c r="Z71" s="61">
        <f t="shared" si="17"/>
        <v>0.82678086341269097</v>
      </c>
      <c r="AA71" s="61">
        <f t="shared" si="18"/>
        <v>1.3384665559593669</v>
      </c>
      <c r="AB71" s="61">
        <f t="shared" si="19"/>
        <v>-3.2292267105895833E-2</v>
      </c>
      <c r="AC71" s="61">
        <f t="shared" si="20"/>
        <v>0.10363231654700078</v>
      </c>
      <c r="AD71" s="61">
        <f t="shared" si="21"/>
        <v>-7.8812872188788297E-2</v>
      </c>
      <c r="AE71" s="61">
        <f t="shared" si="11"/>
        <v>-0.93974554309942815</v>
      </c>
      <c r="AF71" s="61">
        <f t="shared" si="12"/>
        <v>-1</v>
      </c>
    </row>
    <row r="72" spans="2:32" x14ac:dyDescent="0.3">
      <c r="B72" s="109" t="s">
        <v>47</v>
      </c>
      <c r="C72" s="74">
        <f t="shared" ref="C72:C103" si="22">SUM(D72:L72)</f>
        <v>17.480855000000002</v>
      </c>
      <c r="D72" s="30">
        <v>1.0522560000000001</v>
      </c>
      <c r="E72" s="30">
        <v>3.0774789999999999</v>
      </c>
      <c r="F72" s="30">
        <v>4.1706570000000003</v>
      </c>
      <c r="G72" s="30">
        <v>2.6727650000000001</v>
      </c>
      <c r="H72" s="30">
        <v>0.51279600000000003</v>
      </c>
      <c r="I72" s="30">
        <v>0.97575400000000001</v>
      </c>
      <c r="J72" s="30">
        <v>1.366573</v>
      </c>
      <c r="K72" s="30">
        <v>2.377173</v>
      </c>
      <c r="L72" s="79">
        <v>1.2754019999999999</v>
      </c>
      <c r="M72" s="74">
        <f t="shared" si="10"/>
        <v>17.894244999999998</v>
      </c>
      <c r="N72" s="18">
        <v>0.54361999999999999</v>
      </c>
      <c r="O72" s="18">
        <v>3.83236</v>
      </c>
      <c r="P72" s="18">
        <v>2.3505769999999999</v>
      </c>
      <c r="Q72" s="18">
        <v>1.5400309999999999</v>
      </c>
      <c r="R72" s="18">
        <v>1.660398</v>
      </c>
      <c r="S72" s="18">
        <v>3.0221279999999999</v>
      </c>
      <c r="T72" s="18">
        <v>0.69534499999999999</v>
      </c>
      <c r="U72" s="18">
        <v>1.9304399999999999</v>
      </c>
      <c r="V72" s="81">
        <v>2.3193459999999999</v>
      </c>
      <c r="W72" s="90">
        <f t="shared" ref="W72:W103" si="23">IF(ISERROR(C72/M72-1),"-",(C72/M72-1))</f>
        <v>-2.310184084324296E-2</v>
      </c>
      <c r="X72" s="61">
        <f t="shared" ref="X72:X103" si="24">IF(ISERROR(D72/N72-1),"-",(D72/N72-1))</f>
        <v>0.93564622346492055</v>
      </c>
      <c r="Y72" s="61">
        <f t="shared" ref="Y72:Y103" si="25">IF(ISERROR(E72/O72-1),"-",(E72/O72-1))</f>
        <v>-0.19697549290776439</v>
      </c>
      <c r="Z72" s="61">
        <f t="shared" ref="Z72:Z103" si="26">IF(ISERROR(F72/P72-1),"-",(F72/P72-1))</f>
        <v>0.77431200934919397</v>
      </c>
      <c r="AA72" s="61">
        <f t="shared" ref="AA72:AA103" si="27">IF(ISERROR(G72/Q72-1),"-",(G72/Q72-1))</f>
        <v>0.73552675238355603</v>
      </c>
      <c r="AB72" s="61">
        <f t="shared" ref="AB72:AB103" si="28">IF(ISERROR(H72/R72-1),"-",(H72/R72-1))</f>
        <v>-0.69116079397831121</v>
      </c>
      <c r="AC72" s="61">
        <f t="shared" ref="AC72:AC103" si="29">IF(ISERROR(I72/S72-1),"-",(I72/S72-1))</f>
        <v>-0.67713015464599779</v>
      </c>
      <c r="AD72" s="61">
        <f t="shared" ref="AD72:AD103" si="30">IF(ISERROR(J72/T72-1),"-",(J72/T72-1))</f>
        <v>0.9653164975659565</v>
      </c>
      <c r="AE72" s="61">
        <f t="shared" si="11"/>
        <v>0.23141511779697899</v>
      </c>
      <c r="AF72" s="61">
        <f t="shared" si="12"/>
        <v>-0.4501027444805562</v>
      </c>
    </row>
    <row r="73" spans="2:32" x14ac:dyDescent="0.3">
      <c r="B73" s="109" t="s">
        <v>46</v>
      </c>
      <c r="C73" s="74">
        <f t="shared" si="22"/>
        <v>1055.7867249999999</v>
      </c>
      <c r="D73" s="30">
        <v>118.699825</v>
      </c>
      <c r="E73" s="30">
        <v>62.795476000000001</v>
      </c>
      <c r="F73" s="30">
        <v>190.728061</v>
      </c>
      <c r="G73" s="30">
        <v>168.76453900000001</v>
      </c>
      <c r="H73" s="30">
        <v>108.199877</v>
      </c>
      <c r="I73" s="30">
        <v>269.38034800000003</v>
      </c>
      <c r="J73" s="30">
        <v>124.419327</v>
      </c>
      <c r="K73" s="30">
        <v>4.8480600000000003</v>
      </c>
      <c r="L73" s="79">
        <v>7.9512119999999999</v>
      </c>
      <c r="M73" s="74">
        <f t="shared" ref="M73:M136" si="31">SUM(N73:V73)</f>
        <v>942.06913700000007</v>
      </c>
      <c r="N73" s="18">
        <v>86.935102999999998</v>
      </c>
      <c r="O73" s="18">
        <v>171.93166600000001</v>
      </c>
      <c r="P73" s="18">
        <v>137.27443600000001</v>
      </c>
      <c r="Q73" s="18">
        <v>140.88752500000001</v>
      </c>
      <c r="R73" s="18">
        <v>78.028025999999997</v>
      </c>
      <c r="S73" s="18">
        <v>76.095453000000006</v>
      </c>
      <c r="T73" s="18">
        <v>67.092753999999999</v>
      </c>
      <c r="U73" s="18">
        <v>106.089861</v>
      </c>
      <c r="V73" s="81">
        <v>77.734313</v>
      </c>
      <c r="W73" s="90">
        <f t="shared" si="23"/>
        <v>0.12071044845193768</v>
      </c>
      <c r="X73" s="61">
        <f t="shared" si="24"/>
        <v>0.36538430281724077</v>
      </c>
      <c r="Y73" s="61">
        <f t="shared" si="25"/>
        <v>-0.63476491875557117</v>
      </c>
      <c r="Z73" s="61">
        <f t="shared" si="26"/>
        <v>0.38939242117884199</v>
      </c>
      <c r="AA73" s="61">
        <f t="shared" si="27"/>
        <v>0.19786715679759448</v>
      </c>
      <c r="AB73" s="61">
        <f t="shared" si="28"/>
        <v>0.38667966558579869</v>
      </c>
      <c r="AC73" s="61">
        <f t="shared" si="29"/>
        <v>2.5400321225500821</v>
      </c>
      <c r="AD73" s="61">
        <f t="shared" si="30"/>
        <v>0.85443761929939543</v>
      </c>
      <c r="AE73" s="61">
        <f t="shared" ref="AE73:AE136" si="32">IF(ISERROR(K73/U73-1),"-",(K73/U73-1))</f>
        <v>-0.95430232489417621</v>
      </c>
      <c r="AF73" s="61">
        <f t="shared" ref="AF73:AF136" si="33">IF(ISERROR(L73/V73-1),"-",(L73/V73-1))</f>
        <v>-0.89771297007538997</v>
      </c>
    </row>
    <row r="74" spans="2:32" x14ac:dyDescent="0.3">
      <c r="B74" s="109" t="s">
        <v>29</v>
      </c>
      <c r="C74" s="74">
        <f t="shared" si="22"/>
        <v>368.33831000000004</v>
      </c>
      <c r="D74" s="30">
        <v>21.997142</v>
      </c>
      <c r="E74" s="30">
        <v>43.954310999999997</v>
      </c>
      <c r="F74" s="30">
        <v>78.837581</v>
      </c>
      <c r="G74" s="30">
        <v>100.40732800000001</v>
      </c>
      <c r="H74" s="30">
        <v>58.428888000000001</v>
      </c>
      <c r="I74" s="30">
        <v>35.251367000000002</v>
      </c>
      <c r="J74" s="30">
        <v>28.514951</v>
      </c>
      <c r="K74" s="30">
        <v>0.48766399999999999</v>
      </c>
      <c r="L74" s="79">
        <v>0.45907799999999999</v>
      </c>
      <c r="M74" s="74">
        <f t="shared" si="31"/>
        <v>507.30825600000003</v>
      </c>
      <c r="N74" s="18">
        <v>53.039479999999998</v>
      </c>
      <c r="O74" s="18">
        <v>52.152802999999999</v>
      </c>
      <c r="P74" s="18">
        <v>40.171509999999998</v>
      </c>
      <c r="Q74" s="18">
        <v>56.571581999999999</v>
      </c>
      <c r="R74" s="18">
        <v>69.601754</v>
      </c>
      <c r="S74" s="18">
        <v>60.040438000000002</v>
      </c>
      <c r="T74" s="18">
        <v>62.616964000000003</v>
      </c>
      <c r="U74" s="18">
        <v>44.397081999999997</v>
      </c>
      <c r="V74" s="81">
        <v>68.716643000000005</v>
      </c>
      <c r="W74" s="90">
        <f t="shared" si="23"/>
        <v>-0.27393590456371364</v>
      </c>
      <c r="X74" s="61">
        <f t="shared" si="24"/>
        <v>-0.58526852073210367</v>
      </c>
      <c r="Y74" s="61">
        <f t="shared" si="25"/>
        <v>-0.15720136844802002</v>
      </c>
      <c r="Z74" s="61">
        <f t="shared" si="26"/>
        <v>0.9625247096760865</v>
      </c>
      <c r="AA74" s="61">
        <f t="shared" si="27"/>
        <v>0.7748721964324774</v>
      </c>
      <c r="AB74" s="61">
        <f t="shared" si="28"/>
        <v>-0.16052563847744405</v>
      </c>
      <c r="AC74" s="61">
        <f t="shared" si="29"/>
        <v>-0.41287292074718041</v>
      </c>
      <c r="AD74" s="61">
        <f t="shared" si="30"/>
        <v>-0.54461300614957953</v>
      </c>
      <c r="AE74" s="61">
        <f t="shared" si="32"/>
        <v>-0.98901585469063036</v>
      </c>
      <c r="AF74" s="61">
        <f t="shared" si="33"/>
        <v>-0.99331926037190144</v>
      </c>
    </row>
    <row r="75" spans="2:32" x14ac:dyDescent="0.3">
      <c r="B75" s="109" t="s">
        <v>99</v>
      </c>
      <c r="C75" s="74">
        <f t="shared" si="22"/>
        <v>28.450921999999995</v>
      </c>
      <c r="D75" s="30">
        <v>3.5501399999999999</v>
      </c>
      <c r="E75" s="30">
        <v>1.398652</v>
      </c>
      <c r="F75" s="30">
        <v>1.5973040000000001</v>
      </c>
      <c r="G75" s="30">
        <v>6.5481400000000001</v>
      </c>
      <c r="H75" s="30">
        <v>0.57472900000000005</v>
      </c>
      <c r="I75" s="30">
        <v>13.221064</v>
      </c>
      <c r="J75" s="30">
        <v>1.5283180000000001</v>
      </c>
      <c r="K75" s="30">
        <v>3.1608999999999998E-2</v>
      </c>
      <c r="L75" s="79">
        <v>9.6599999999999995E-4</v>
      </c>
      <c r="M75" s="74">
        <f t="shared" si="31"/>
        <v>48.908737000000002</v>
      </c>
      <c r="N75" s="18">
        <v>13.607711999999999</v>
      </c>
      <c r="O75" s="18">
        <v>2.615618</v>
      </c>
      <c r="P75" s="18">
        <v>3.5526800000000001</v>
      </c>
      <c r="Q75" s="18">
        <v>4.3038309999999997</v>
      </c>
      <c r="R75" s="18">
        <v>1.704115</v>
      </c>
      <c r="S75" s="18">
        <v>7.5044659999999999</v>
      </c>
      <c r="T75" s="18">
        <v>6.5735479999999997</v>
      </c>
      <c r="U75" s="18">
        <v>6.4406040000000004</v>
      </c>
      <c r="V75" s="81">
        <v>2.606163</v>
      </c>
      <c r="W75" s="90">
        <f t="shared" si="23"/>
        <v>-0.41828548956396083</v>
      </c>
      <c r="X75" s="61">
        <f t="shared" si="24"/>
        <v>-0.73910823509492263</v>
      </c>
      <c r="Y75" s="61">
        <f t="shared" si="25"/>
        <v>-0.46526901099472473</v>
      </c>
      <c r="Z75" s="61">
        <f t="shared" si="26"/>
        <v>-0.55039463165835367</v>
      </c>
      <c r="AA75" s="61">
        <f t="shared" si="27"/>
        <v>0.52146773421168269</v>
      </c>
      <c r="AB75" s="61">
        <f t="shared" si="28"/>
        <v>-0.66274048406357555</v>
      </c>
      <c r="AC75" s="61">
        <f t="shared" si="29"/>
        <v>0.76175946429765951</v>
      </c>
      <c r="AD75" s="61">
        <f t="shared" si="30"/>
        <v>-0.76750485430394666</v>
      </c>
      <c r="AE75" s="61">
        <f t="shared" si="32"/>
        <v>-0.99509223048024686</v>
      </c>
      <c r="AF75" s="61">
        <f t="shared" si="33"/>
        <v>-0.9996293401448797</v>
      </c>
    </row>
    <row r="76" spans="2:32" x14ac:dyDescent="0.3">
      <c r="B76" s="109" t="s">
        <v>93</v>
      </c>
      <c r="C76" s="74">
        <f t="shared" si="22"/>
        <v>33.808974999999997</v>
      </c>
      <c r="D76" s="30">
        <v>9.9869780000000006</v>
      </c>
      <c r="E76" s="30">
        <v>6.0519850000000002</v>
      </c>
      <c r="F76" s="30">
        <v>8.5256260000000008</v>
      </c>
      <c r="G76" s="30">
        <v>0.55617300000000003</v>
      </c>
      <c r="H76" s="30">
        <v>1.260167</v>
      </c>
      <c r="I76" s="30">
        <v>3.5838169999999998</v>
      </c>
      <c r="J76" s="30">
        <v>3.3572289999999998</v>
      </c>
      <c r="K76" s="30">
        <v>0.18099999999999999</v>
      </c>
      <c r="L76" s="79">
        <v>0.30599999999999999</v>
      </c>
      <c r="M76" s="74">
        <f t="shared" si="31"/>
        <v>65.259494000000004</v>
      </c>
      <c r="N76" s="18">
        <v>8.0575620000000008</v>
      </c>
      <c r="O76" s="18">
        <v>6.5314430000000003</v>
      </c>
      <c r="P76" s="18">
        <v>3.6386660000000002</v>
      </c>
      <c r="Q76" s="18">
        <v>4.7233669999999996</v>
      </c>
      <c r="R76" s="18">
        <v>6.5336749999999997</v>
      </c>
      <c r="S76" s="18">
        <v>11.173014</v>
      </c>
      <c r="T76" s="18">
        <v>4.5538509999999999</v>
      </c>
      <c r="U76" s="18">
        <v>12.832076000000001</v>
      </c>
      <c r="V76" s="81">
        <v>7.21584</v>
      </c>
      <c r="W76" s="90">
        <f t="shared" si="23"/>
        <v>-0.48193016942485034</v>
      </c>
      <c r="X76" s="61">
        <f t="shared" si="24"/>
        <v>0.23945406811638548</v>
      </c>
      <c r="Y76" s="61">
        <f t="shared" si="25"/>
        <v>-7.3407668106419965E-2</v>
      </c>
      <c r="Z76" s="61">
        <f t="shared" si="26"/>
        <v>1.3430636392568047</v>
      </c>
      <c r="AA76" s="61">
        <f t="shared" si="27"/>
        <v>-0.88225073342808213</v>
      </c>
      <c r="AB76" s="61">
        <f t="shared" si="28"/>
        <v>-0.80712738236903425</v>
      </c>
      <c r="AC76" s="61">
        <f t="shared" si="29"/>
        <v>-0.67924348792546041</v>
      </c>
      <c r="AD76" s="61">
        <f t="shared" si="30"/>
        <v>-0.2627714433344438</v>
      </c>
      <c r="AE76" s="61">
        <f t="shared" si="32"/>
        <v>-0.98589472194522543</v>
      </c>
      <c r="AF76" s="61">
        <f t="shared" si="33"/>
        <v>-0.95759329475154664</v>
      </c>
    </row>
    <row r="77" spans="2:32" x14ac:dyDescent="0.3">
      <c r="B77" s="109" t="s">
        <v>122</v>
      </c>
      <c r="C77" s="74">
        <f t="shared" si="22"/>
        <v>187.446979</v>
      </c>
      <c r="D77" s="30">
        <v>16.078886000000001</v>
      </c>
      <c r="E77" s="30">
        <v>9.6516780000000004</v>
      </c>
      <c r="F77" s="30">
        <v>13.014044999999999</v>
      </c>
      <c r="G77" s="30">
        <v>5.6923149999999998</v>
      </c>
      <c r="H77" s="30">
        <v>6.033531</v>
      </c>
      <c r="I77" s="30">
        <v>3.8533390000000001</v>
      </c>
      <c r="J77" s="30">
        <v>9.8692919999999997</v>
      </c>
      <c r="K77" s="30">
        <v>37.800283</v>
      </c>
      <c r="L77" s="79">
        <v>85.453609999999998</v>
      </c>
      <c r="M77" s="74">
        <f t="shared" si="31"/>
        <v>88.60091700000001</v>
      </c>
      <c r="N77" s="18">
        <v>8.051634</v>
      </c>
      <c r="O77" s="18">
        <v>10.414249999999999</v>
      </c>
      <c r="P77" s="18">
        <v>9.0351680000000005</v>
      </c>
      <c r="Q77" s="18">
        <v>12.399876000000001</v>
      </c>
      <c r="R77" s="18">
        <v>8.0221339999999994</v>
      </c>
      <c r="S77" s="18">
        <v>10.345325000000001</v>
      </c>
      <c r="T77" s="18">
        <v>12.114693000000001</v>
      </c>
      <c r="U77" s="18">
        <v>9.2291240000000005</v>
      </c>
      <c r="V77" s="81">
        <v>8.9887130000000006</v>
      </c>
      <c r="W77" s="90">
        <f t="shared" si="23"/>
        <v>1.1156324939616593</v>
      </c>
      <c r="X77" s="61">
        <f t="shared" si="24"/>
        <v>0.99697179479345444</v>
      </c>
      <c r="Y77" s="61">
        <f t="shared" si="25"/>
        <v>-7.3223899944787063E-2</v>
      </c>
      <c r="Z77" s="61">
        <f t="shared" si="26"/>
        <v>0.44037664822613132</v>
      </c>
      <c r="AA77" s="61">
        <f t="shared" si="27"/>
        <v>-0.54093774808715833</v>
      </c>
      <c r="AB77" s="61">
        <f t="shared" si="28"/>
        <v>-0.24788952665213515</v>
      </c>
      <c r="AC77" s="61">
        <f t="shared" si="29"/>
        <v>-0.62752847300592296</v>
      </c>
      <c r="AD77" s="61">
        <f t="shared" si="30"/>
        <v>-0.18534526628120096</v>
      </c>
      <c r="AE77" s="61">
        <f t="shared" si="32"/>
        <v>3.095760659408195</v>
      </c>
      <c r="AF77" s="61">
        <f t="shared" si="33"/>
        <v>8.5067680990593413</v>
      </c>
    </row>
    <row r="78" spans="2:32" x14ac:dyDescent="0.3">
      <c r="B78" s="109" t="s">
        <v>125</v>
      </c>
      <c r="C78" s="74">
        <f t="shared" si="22"/>
        <v>388.344471</v>
      </c>
      <c r="D78" s="30">
        <v>52.195886000000002</v>
      </c>
      <c r="E78" s="30">
        <v>50.240057999999998</v>
      </c>
      <c r="F78" s="30">
        <v>86.053338999999994</v>
      </c>
      <c r="G78" s="30">
        <v>37.393279</v>
      </c>
      <c r="H78" s="30">
        <v>49.066267000000003</v>
      </c>
      <c r="I78" s="30">
        <v>58.650359000000002</v>
      </c>
      <c r="J78" s="30">
        <v>54.730966000000002</v>
      </c>
      <c r="K78" s="30">
        <v>5.2269999999999999E-3</v>
      </c>
      <c r="L78" s="79">
        <v>9.0900000000000009E-3</v>
      </c>
      <c r="M78" s="74">
        <f t="shared" si="31"/>
        <v>796.48860600000012</v>
      </c>
      <c r="N78" s="18">
        <v>72.994304999999997</v>
      </c>
      <c r="O78" s="18">
        <v>77.251683999999997</v>
      </c>
      <c r="P78" s="18">
        <v>65.273234000000002</v>
      </c>
      <c r="Q78" s="18">
        <v>65.452780000000004</v>
      </c>
      <c r="R78" s="18">
        <v>123.09863900000001</v>
      </c>
      <c r="S78" s="18">
        <v>93.930421999999993</v>
      </c>
      <c r="T78" s="18">
        <v>99.010176999999999</v>
      </c>
      <c r="U78" s="18">
        <v>111.877956</v>
      </c>
      <c r="V78" s="81">
        <v>87.599408999999994</v>
      </c>
      <c r="W78" s="90">
        <f t="shared" si="23"/>
        <v>-0.51242934541112573</v>
      </c>
      <c r="X78" s="61">
        <f t="shared" si="24"/>
        <v>-0.28493207792032538</v>
      </c>
      <c r="Y78" s="61">
        <f t="shared" si="25"/>
        <v>-0.34965743918281444</v>
      </c>
      <c r="Z78" s="61">
        <f t="shared" si="26"/>
        <v>0.31835568312732887</v>
      </c>
      <c r="AA78" s="61">
        <f t="shared" si="27"/>
        <v>-0.42869838378140701</v>
      </c>
      <c r="AB78" s="61">
        <f t="shared" si="28"/>
        <v>-0.60140690913731387</v>
      </c>
      <c r="AC78" s="61">
        <f t="shared" si="29"/>
        <v>-0.37559783346869235</v>
      </c>
      <c r="AD78" s="61">
        <f t="shared" si="30"/>
        <v>-0.44721878438819473</v>
      </c>
      <c r="AE78" s="61">
        <f t="shared" si="32"/>
        <v>-0.99995327944675716</v>
      </c>
      <c r="AF78" s="61">
        <f t="shared" si="33"/>
        <v>-0.99989623217663492</v>
      </c>
    </row>
    <row r="79" spans="2:32" x14ac:dyDescent="0.3">
      <c r="B79" s="109" t="s">
        <v>49</v>
      </c>
      <c r="C79" s="74">
        <f t="shared" si="22"/>
        <v>64.989991000000003</v>
      </c>
      <c r="D79" s="30">
        <v>8.3418100000000006</v>
      </c>
      <c r="E79" s="30">
        <v>6.7980119999999999</v>
      </c>
      <c r="F79" s="30">
        <v>13.834913999999999</v>
      </c>
      <c r="G79" s="30">
        <v>7.1538069999999996</v>
      </c>
      <c r="H79" s="30">
        <v>7.1538969999999997</v>
      </c>
      <c r="I79" s="30">
        <v>2.085788</v>
      </c>
      <c r="J79" s="30">
        <v>3.8023400000000001</v>
      </c>
      <c r="K79" s="30">
        <v>12.556577000000001</v>
      </c>
      <c r="L79" s="79">
        <v>3.2628460000000001</v>
      </c>
      <c r="M79" s="74">
        <f t="shared" si="31"/>
        <v>93.209304999999986</v>
      </c>
      <c r="N79" s="18">
        <v>8.2651590000000006</v>
      </c>
      <c r="O79" s="18">
        <v>10.230442999999999</v>
      </c>
      <c r="P79" s="18">
        <v>6.78104</v>
      </c>
      <c r="Q79" s="18">
        <v>22.389779999999998</v>
      </c>
      <c r="R79" s="18">
        <v>5.10555</v>
      </c>
      <c r="S79" s="18">
        <v>20.644642999999999</v>
      </c>
      <c r="T79" s="18">
        <v>8.8481299999999994</v>
      </c>
      <c r="U79" s="18">
        <v>4.4691380000000001</v>
      </c>
      <c r="V79" s="81">
        <v>6.475422</v>
      </c>
      <c r="W79" s="90">
        <f t="shared" si="23"/>
        <v>-0.3027521125707352</v>
      </c>
      <c r="X79" s="61">
        <f t="shared" si="24"/>
        <v>9.273989768376012E-3</v>
      </c>
      <c r="Y79" s="61">
        <f t="shared" si="25"/>
        <v>-0.33551147296358519</v>
      </c>
      <c r="Z79" s="61">
        <f t="shared" si="26"/>
        <v>1.0402348312353267</v>
      </c>
      <c r="AA79" s="61">
        <f t="shared" si="27"/>
        <v>-0.6804878386478117</v>
      </c>
      <c r="AB79" s="61">
        <f t="shared" si="28"/>
        <v>0.40120006659419638</v>
      </c>
      <c r="AC79" s="61">
        <f t="shared" si="29"/>
        <v>-0.89896710735080276</v>
      </c>
      <c r="AD79" s="61">
        <f t="shared" si="30"/>
        <v>-0.57026625965034416</v>
      </c>
      <c r="AE79" s="61">
        <f t="shared" si="32"/>
        <v>1.8096194389164086</v>
      </c>
      <c r="AF79" s="61">
        <f t="shared" si="33"/>
        <v>-0.49611839969657578</v>
      </c>
    </row>
    <row r="80" spans="2:32" x14ac:dyDescent="0.3">
      <c r="B80" s="109" t="s">
        <v>137</v>
      </c>
      <c r="C80" s="74">
        <f t="shared" si="22"/>
        <v>6.6687849999999989</v>
      </c>
      <c r="D80" s="30">
        <v>0.75853899999999996</v>
      </c>
      <c r="E80" s="30">
        <v>2.0111289999999999</v>
      </c>
      <c r="F80" s="30">
        <v>1.1922539999999999</v>
      </c>
      <c r="G80" s="30">
        <v>0.77468199999999998</v>
      </c>
      <c r="H80" s="30">
        <v>3.7857000000000002E-2</v>
      </c>
      <c r="I80" s="30">
        <v>0.48114499999999999</v>
      </c>
      <c r="J80" s="30">
        <v>1.3298509999999999</v>
      </c>
      <c r="K80" s="30">
        <v>0</v>
      </c>
      <c r="L80" s="79">
        <v>8.3327999999999999E-2</v>
      </c>
      <c r="M80" s="74">
        <f t="shared" si="31"/>
        <v>51.163220000000003</v>
      </c>
      <c r="N80" s="18">
        <v>12.094078</v>
      </c>
      <c r="O80" s="18">
        <v>0.45361800000000002</v>
      </c>
      <c r="P80" s="18">
        <v>0.74958100000000005</v>
      </c>
      <c r="Q80" s="18">
        <v>10.847135</v>
      </c>
      <c r="R80" s="18">
        <v>1.112004</v>
      </c>
      <c r="S80" s="18">
        <v>10.699381000000001</v>
      </c>
      <c r="T80" s="18">
        <v>0.53267299999999995</v>
      </c>
      <c r="U80" s="18">
        <v>14.451479000000001</v>
      </c>
      <c r="V80" s="81">
        <v>0.223271</v>
      </c>
      <c r="W80" s="90">
        <f t="shared" si="23"/>
        <v>-0.8696566596082107</v>
      </c>
      <c r="X80" s="61">
        <f t="shared" si="24"/>
        <v>-0.93728012999420052</v>
      </c>
      <c r="Y80" s="61">
        <f t="shared" si="25"/>
        <v>3.4335299745600922</v>
      </c>
      <c r="Z80" s="61">
        <f t="shared" si="26"/>
        <v>0.59056059318472576</v>
      </c>
      <c r="AA80" s="61">
        <f t="shared" si="27"/>
        <v>-0.92858187899385414</v>
      </c>
      <c r="AB80" s="61">
        <f t="shared" si="28"/>
        <v>-0.96595605771202264</v>
      </c>
      <c r="AC80" s="61">
        <f t="shared" si="29"/>
        <v>-0.9550305760679052</v>
      </c>
      <c r="AD80" s="61">
        <f t="shared" si="30"/>
        <v>1.4965616804305832</v>
      </c>
      <c r="AE80" s="61">
        <f t="shared" si="32"/>
        <v>-1</v>
      </c>
      <c r="AF80" s="61">
        <f t="shared" si="33"/>
        <v>-0.62678538636903136</v>
      </c>
    </row>
    <row r="81" spans="2:32" x14ac:dyDescent="0.3">
      <c r="B81" s="109" t="s">
        <v>76</v>
      </c>
      <c r="C81" s="74">
        <f t="shared" si="22"/>
        <v>3.6749109999999998</v>
      </c>
      <c r="D81" s="30">
        <v>0.49670500000000001</v>
      </c>
      <c r="E81" s="30">
        <v>0.75913200000000003</v>
      </c>
      <c r="F81" s="30">
        <v>0.226849</v>
      </c>
      <c r="G81" s="30">
        <v>0.152424</v>
      </c>
      <c r="H81" s="30">
        <v>0.12568099999999999</v>
      </c>
      <c r="I81" s="30">
        <v>0.553226</v>
      </c>
      <c r="J81" s="30">
        <v>0.89741700000000002</v>
      </c>
      <c r="K81" s="30">
        <v>0.24102599999999999</v>
      </c>
      <c r="L81" s="79">
        <v>0.22245100000000001</v>
      </c>
      <c r="M81" s="74">
        <f t="shared" si="31"/>
        <v>4.4420779999999995</v>
      </c>
      <c r="N81" s="18">
        <v>0.76178999999999997</v>
      </c>
      <c r="O81" s="18">
        <v>0.111557</v>
      </c>
      <c r="P81" s="18">
        <v>0.29013499999999998</v>
      </c>
      <c r="Q81" s="18">
        <v>0.12918199999999999</v>
      </c>
      <c r="R81" s="18">
        <v>0.67575099999999999</v>
      </c>
      <c r="S81" s="18">
        <v>0.35620099999999999</v>
      </c>
      <c r="T81" s="18">
        <v>0.33118599999999998</v>
      </c>
      <c r="U81" s="18">
        <v>1.2077880000000001</v>
      </c>
      <c r="V81" s="81">
        <v>0.578488</v>
      </c>
      <c r="W81" s="90">
        <f t="shared" si="23"/>
        <v>-0.17270453152781196</v>
      </c>
      <c r="X81" s="61">
        <f t="shared" si="24"/>
        <v>-0.34797647645676621</v>
      </c>
      <c r="Y81" s="61">
        <f t="shared" si="25"/>
        <v>5.8048800164938106</v>
      </c>
      <c r="Z81" s="61">
        <f t="shared" si="26"/>
        <v>-0.21812604477226116</v>
      </c>
      <c r="AA81" s="61">
        <f t="shared" si="27"/>
        <v>0.17991670666191895</v>
      </c>
      <c r="AB81" s="61">
        <f t="shared" si="28"/>
        <v>-0.81401285384705313</v>
      </c>
      <c r="AC81" s="61">
        <f t="shared" si="29"/>
        <v>0.55312871103674621</v>
      </c>
      <c r="AD81" s="61">
        <f t="shared" si="30"/>
        <v>1.709706932056307</v>
      </c>
      <c r="AE81" s="61">
        <f t="shared" si="32"/>
        <v>-0.80044014346888692</v>
      </c>
      <c r="AF81" s="61">
        <f t="shared" si="33"/>
        <v>-0.6154613405982492</v>
      </c>
    </row>
    <row r="82" spans="2:32" x14ac:dyDescent="0.3">
      <c r="B82" s="109" t="s">
        <v>75</v>
      </c>
      <c r="C82" s="74">
        <f t="shared" si="22"/>
        <v>128.03976299999999</v>
      </c>
      <c r="D82" s="30">
        <v>36.869446000000003</v>
      </c>
      <c r="E82" s="30">
        <v>5.4951980000000002</v>
      </c>
      <c r="F82" s="30">
        <v>18.474601</v>
      </c>
      <c r="G82" s="30">
        <v>2.7616079999999998</v>
      </c>
      <c r="H82" s="30">
        <v>31.525832999999999</v>
      </c>
      <c r="I82" s="30">
        <v>22.250610999999999</v>
      </c>
      <c r="J82" s="30">
        <v>8.6001569999999994</v>
      </c>
      <c r="K82" s="30">
        <v>0.95833999999999997</v>
      </c>
      <c r="L82" s="79">
        <v>1.103969</v>
      </c>
      <c r="M82" s="74">
        <f t="shared" si="31"/>
        <v>88.517341000000002</v>
      </c>
      <c r="N82" s="18">
        <v>2.760618</v>
      </c>
      <c r="O82" s="18">
        <v>7.8733649999999997</v>
      </c>
      <c r="P82" s="18">
        <v>8.2399339999999999</v>
      </c>
      <c r="Q82" s="18">
        <v>25.440643999999999</v>
      </c>
      <c r="R82" s="18">
        <v>18.522969</v>
      </c>
      <c r="S82" s="18">
        <v>6.860544</v>
      </c>
      <c r="T82" s="18">
        <v>5.2566860000000002</v>
      </c>
      <c r="U82" s="18">
        <v>11.073022999999999</v>
      </c>
      <c r="V82" s="81">
        <v>2.4895580000000002</v>
      </c>
      <c r="W82" s="90">
        <f t="shared" si="23"/>
        <v>0.44649355203744756</v>
      </c>
      <c r="X82" s="61">
        <f t="shared" si="24"/>
        <v>12.355504455886328</v>
      </c>
      <c r="Y82" s="61">
        <f t="shared" si="25"/>
        <v>-0.30205217210176327</v>
      </c>
      <c r="Z82" s="61">
        <f t="shared" si="26"/>
        <v>1.2420811865726109</v>
      </c>
      <c r="AA82" s="61">
        <f t="shared" si="27"/>
        <v>-0.89144897432627879</v>
      </c>
      <c r="AB82" s="61">
        <f t="shared" si="28"/>
        <v>0.70198595052445412</v>
      </c>
      <c r="AC82" s="61">
        <f t="shared" si="29"/>
        <v>2.2432721078678308</v>
      </c>
      <c r="AD82" s="61">
        <f t="shared" si="30"/>
        <v>0.63604160491990558</v>
      </c>
      <c r="AE82" s="61">
        <f t="shared" si="32"/>
        <v>-0.91345272198928873</v>
      </c>
      <c r="AF82" s="61">
        <f t="shared" si="33"/>
        <v>-0.55656024081383126</v>
      </c>
    </row>
    <row r="83" spans="2:32" x14ac:dyDescent="0.3">
      <c r="B83" s="109" t="s">
        <v>141</v>
      </c>
      <c r="C83" s="74">
        <f t="shared" si="22"/>
        <v>278.74713499999996</v>
      </c>
      <c r="D83" s="30">
        <v>20.718812</v>
      </c>
      <c r="E83" s="30">
        <v>26.307107999999999</v>
      </c>
      <c r="F83" s="30">
        <v>20.975708999999998</v>
      </c>
      <c r="G83" s="30">
        <v>11.195163000000001</v>
      </c>
      <c r="H83" s="30">
        <v>46.445768999999999</v>
      </c>
      <c r="I83" s="30">
        <v>62.528010999999999</v>
      </c>
      <c r="J83" s="30">
        <v>90.576562999999993</v>
      </c>
      <c r="K83" s="30">
        <v>0</v>
      </c>
      <c r="L83" s="79">
        <v>0</v>
      </c>
      <c r="M83" s="74">
        <f t="shared" si="31"/>
        <v>287.40694000000002</v>
      </c>
      <c r="N83" s="18">
        <v>61.920923999999999</v>
      </c>
      <c r="O83" s="18">
        <v>56.414960999999998</v>
      </c>
      <c r="P83" s="18">
        <v>17.878702000000001</v>
      </c>
      <c r="Q83" s="18">
        <v>8.6384019999999992</v>
      </c>
      <c r="R83" s="18">
        <v>24.957505000000001</v>
      </c>
      <c r="S83" s="18">
        <v>47.735121999999997</v>
      </c>
      <c r="T83" s="18">
        <v>26.743403000000001</v>
      </c>
      <c r="U83" s="18">
        <v>19.947227000000002</v>
      </c>
      <c r="V83" s="81">
        <v>23.170694000000001</v>
      </c>
      <c r="W83" s="90">
        <f t="shared" si="23"/>
        <v>-3.01308138209887E-2</v>
      </c>
      <c r="X83" s="61">
        <f t="shared" si="24"/>
        <v>-0.6653988561281805</v>
      </c>
      <c r="Y83" s="61">
        <f t="shared" si="25"/>
        <v>-0.53368561222616107</v>
      </c>
      <c r="Z83" s="61">
        <f t="shared" si="26"/>
        <v>0.17322325748256207</v>
      </c>
      <c r="AA83" s="61">
        <f t="shared" si="27"/>
        <v>0.29597615392291332</v>
      </c>
      <c r="AB83" s="61">
        <f t="shared" si="28"/>
        <v>0.86099407773333092</v>
      </c>
      <c r="AC83" s="61">
        <f t="shared" si="29"/>
        <v>0.30989528004139189</v>
      </c>
      <c r="AD83" s="61">
        <f t="shared" si="30"/>
        <v>2.3868749986678957</v>
      </c>
      <c r="AE83" s="61">
        <f t="shared" si="32"/>
        <v>-1</v>
      </c>
      <c r="AF83" s="61">
        <f t="shared" si="33"/>
        <v>-1</v>
      </c>
    </row>
    <row r="84" spans="2:32" x14ac:dyDescent="0.3">
      <c r="B84" s="109" t="s">
        <v>148</v>
      </c>
      <c r="C84" s="74">
        <f t="shared" si="22"/>
        <v>310.58637199999998</v>
      </c>
      <c r="D84" s="30">
        <v>93.492106000000007</v>
      </c>
      <c r="E84" s="30">
        <v>31.751705999999999</v>
      </c>
      <c r="F84" s="30">
        <v>51.16404</v>
      </c>
      <c r="G84" s="30">
        <v>17.622402999999998</v>
      </c>
      <c r="H84" s="30">
        <v>13.411644000000001</v>
      </c>
      <c r="I84" s="30">
        <v>70.064912000000007</v>
      </c>
      <c r="J84" s="30">
        <v>31.147413</v>
      </c>
      <c r="K84" s="30">
        <v>0.38353500000000001</v>
      </c>
      <c r="L84" s="79">
        <v>1.548613</v>
      </c>
      <c r="M84" s="74">
        <f t="shared" si="31"/>
        <v>716.45058700000004</v>
      </c>
      <c r="N84" s="18">
        <v>51.267130000000002</v>
      </c>
      <c r="O84" s="18">
        <v>21.150352999999999</v>
      </c>
      <c r="P84" s="18">
        <v>19.564508</v>
      </c>
      <c r="Q84" s="18">
        <v>26.783472</v>
      </c>
      <c r="R84" s="18">
        <v>57.899684000000001</v>
      </c>
      <c r="S84" s="18">
        <v>45.234904999999998</v>
      </c>
      <c r="T84" s="18">
        <v>361.06203299999999</v>
      </c>
      <c r="U84" s="18">
        <v>88.165870999999996</v>
      </c>
      <c r="V84" s="81">
        <v>45.322631000000001</v>
      </c>
      <c r="W84" s="90">
        <f t="shared" si="23"/>
        <v>-0.56649296178188502</v>
      </c>
      <c r="X84" s="61">
        <f t="shared" si="24"/>
        <v>0.8236266785365205</v>
      </c>
      <c r="Y84" s="61">
        <f t="shared" si="25"/>
        <v>0.50123763891789408</v>
      </c>
      <c r="Z84" s="61">
        <f t="shared" si="26"/>
        <v>1.6151457527068915</v>
      </c>
      <c r="AA84" s="61">
        <f t="shared" si="27"/>
        <v>-0.34204187567616329</v>
      </c>
      <c r="AB84" s="61">
        <f t="shared" si="28"/>
        <v>-0.7683641244052386</v>
      </c>
      <c r="AC84" s="61">
        <f t="shared" si="29"/>
        <v>0.54891254883811547</v>
      </c>
      <c r="AD84" s="61">
        <f t="shared" si="30"/>
        <v>-0.91373390123242337</v>
      </c>
      <c r="AE84" s="61">
        <f t="shared" si="32"/>
        <v>-0.99564984732017225</v>
      </c>
      <c r="AF84" s="61">
        <f t="shared" si="33"/>
        <v>-0.96583135255320907</v>
      </c>
    </row>
    <row r="85" spans="2:32" x14ac:dyDescent="0.3">
      <c r="B85" s="109" t="s">
        <v>138</v>
      </c>
      <c r="C85" s="74">
        <f t="shared" si="22"/>
        <v>130.80045999999999</v>
      </c>
      <c r="D85" s="30">
        <v>15.475398</v>
      </c>
      <c r="E85" s="30">
        <v>13.112259</v>
      </c>
      <c r="F85" s="30">
        <v>33.026333000000001</v>
      </c>
      <c r="G85" s="30">
        <v>9.3605719999999994</v>
      </c>
      <c r="H85" s="30">
        <v>18.092924</v>
      </c>
      <c r="I85" s="30">
        <v>6.9280229999999996</v>
      </c>
      <c r="J85" s="30">
        <v>34.804951000000003</v>
      </c>
      <c r="K85" s="30"/>
      <c r="L85" s="79">
        <v>0</v>
      </c>
      <c r="M85" s="74">
        <f t="shared" si="31"/>
        <v>429.90822300000002</v>
      </c>
      <c r="N85" s="18">
        <v>74.188655999999995</v>
      </c>
      <c r="O85" s="18">
        <v>31.064865000000001</v>
      </c>
      <c r="P85" s="18">
        <v>37.32394</v>
      </c>
      <c r="Q85" s="18">
        <v>33.197035</v>
      </c>
      <c r="R85" s="18">
        <v>28.293776999999999</v>
      </c>
      <c r="S85" s="18">
        <v>52.464241000000001</v>
      </c>
      <c r="T85" s="18">
        <v>138.656116</v>
      </c>
      <c r="U85" s="18">
        <v>20.352004999999998</v>
      </c>
      <c r="V85" s="81">
        <v>14.367588</v>
      </c>
      <c r="W85" s="90">
        <f t="shared" si="23"/>
        <v>-0.69574794571910292</v>
      </c>
      <c r="X85" s="61">
        <f t="shared" si="24"/>
        <v>-0.79140479374636463</v>
      </c>
      <c r="Y85" s="61">
        <f t="shared" si="25"/>
        <v>-0.57790709858227296</v>
      </c>
      <c r="Z85" s="61">
        <f t="shared" si="26"/>
        <v>-0.11514344412728128</v>
      </c>
      <c r="AA85" s="61">
        <f t="shared" si="27"/>
        <v>-0.71802987827075526</v>
      </c>
      <c r="AB85" s="61">
        <f t="shared" si="28"/>
        <v>-0.36053344875093907</v>
      </c>
      <c r="AC85" s="61">
        <f t="shared" si="29"/>
        <v>-0.86794771318620623</v>
      </c>
      <c r="AD85" s="61">
        <f t="shared" si="30"/>
        <v>-0.7489836582469972</v>
      </c>
      <c r="AE85" s="61">
        <f t="shared" si="32"/>
        <v>-1</v>
      </c>
      <c r="AF85" s="61">
        <f t="shared" si="33"/>
        <v>-1</v>
      </c>
    </row>
    <row r="86" spans="2:32" x14ac:dyDescent="0.3">
      <c r="B86" s="109" t="s">
        <v>147</v>
      </c>
      <c r="C86" s="74">
        <f t="shared" si="22"/>
        <v>300.60529299999996</v>
      </c>
      <c r="D86" s="30">
        <v>49.768120000000003</v>
      </c>
      <c r="E86" s="30">
        <v>47.870240000000003</v>
      </c>
      <c r="F86" s="30">
        <v>54.903289999999998</v>
      </c>
      <c r="G86" s="30">
        <v>62.160535000000003</v>
      </c>
      <c r="H86" s="30">
        <v>32.169119999999999</v>
      </c>
      <c r="I86" s="30">
        <v>23.036708999999998</v>
      </c>
      <c r="J86" s="30">
        <v>28.658255</v>
      </c>
      <c r="K86" s="30">
        <v>1.3538E-2</v>
      </c>
      <c r="L86" s="79">
        <v>2.0254859999999999</v>
      </c>
      <c r="M86" s="74">
        <f t="shared" si="31"/>
        <v>430.07153399999999</v>
      </c>
      <c r="N86" s="18">
        <v>45.563667000000002</v>
      </c>
      <c r="O86" s="18">
        <v>40.529941999999998</v>
      </c>
      <c r="P86" s="18">
        <v>41.496254999999998</v>
      </c>
      <c r="Q86" s="18">
        <v>40.672243999999999</v>
      </c>
      <c r="R86" s="18">
        <v>51.765329000000001</v>
      </c>
      <c r="S86" s="18">
        <v>39.352944999999998</v>
      </c>
      <c r="T86" s="18">
        <v>52.350841000000003</v>
      </c>
      <c r="U86" s="18">
        <v>86.944624000000005</v>
      </c>
      <c r="V86" s="81">
        <v>31.395686999999999</v>
      </c>
      <c r="W86" s="90">
        <f t="shared" si="23"/>
        <v>-0.3010342019055835</v>
      </c>
      <c r="X86" s="61">
        <f t="shared" si="24"/>
        <v>9.2276440348842081E-2</v>
      </c>
      <c r="Y86" s="61">
        <f t="shared" si="25"/>
        <v>0.18110803119333374</v>
      </c>
      <c r="Z86" s="61">
        <f t="shared" si="26"/>
        <v>0.32309024031204747</v>
      </c>
      <c r="AA86" s="61">
        <f t="shared" si="27"/>
        <v>0.52832813945549706</v>
      </c>
      <c r="AB86" s="61">
        <f t="shared" si="28"/>
        <v>-0.37855857151028638</v>
      </c>
      <c r="AC86" s="61">
        <f t="shared" si="29"/>
        <v>-0.41461283266093552</v>
      </c>
      <c r="AD86" s="61">
        <f t="shared" si="30"/>
        <v>-0.45257316878634291</v>
      </c>
      <c r="AE86" s="61">
        <f t="shared" si="32"/>
        <v>-0.99984429169536693</v>
      </c>
      <c r="AF86" s="61">
        <f t="shared" si="33"/>
        <v>-0.93548521489591863</v>
      </c>
    </row>
    <row r="87" spans="2:32" x14ac:dyDescent="0.3">
      <c r="B87" s="109" t="s">
        <v>142</v>
      </c>
      <c r="C87" s="74">
        <f t="shared" si="22"/>
        <v>217.94767400000001</v>
      </c>
      <c r="D87" s="30">
        <v>45.786135000000002</v>
      </c>
      <c r="E87" s="30">
        <v>29.044740999999998</v>
      </c>
      <c r="F87" s="30">
        <v>62.090161999999999</v>
      </c>
      <c r="G87" s="30">
        <v>39.365659999999998</v>
      </c>
      <c r="H87" s="30">
        <v>7.0871279999999999</v>
      </c>
      <c r="I87" s="30">
        <v>10.243247</v>
      </c>
      <c r="J87" s="30">
        <v>22.258804999999999</v>
      </c>
      <c r="K87" s="30">
        <v>0</v>
      </c>
      <c r="L87" s="79">
        <v>2.071796</v>
      </c>
      <c r="M87" s="74">
        <f t="shared" si="31"/>
        <v>276.71219100000002</v>
      </c>
      <c r="N87" s="18">
        <v>11.360512</v>
      </c>
      <c r="O87" s="18">
        <v>56.300213999999997</v>
      </c>
      <c r="P87" s="18">
        <v>54.909016999999999</v>
      </c>
      <c r="Q87" s="18">
        <v>24.055401</v>
      </c>
      <c r="R87" s="18">
        <v>27.238652999999999</v>
      </c>
      <c r="S87" s="18">
        <v>18.051217999999999</v>
      </c>
      <c r="T87" s="18">
        <v>35.300778000000001</v>
      </c>
      <c r="U87" s="18">
        <v>27.997057000000002</v>
      </c>
      <c r="V87" s="81">
        <v>21.499341000000001</v>
      </c>
      <c r="W87" s="90">
        <f t="shared" si="23"/>
        <v>-0.21236692459278028</v>
      </c>
      <c r="X87" s="61">
        <f t="shared" si="24"/>
        <v>3.0302879834993357</v>
      </c>
      <c r="Y87" s="61">
        <f t="shared" si="25"/>
        <v>-0.48410958082681532</v>
      </c>
      <c r="Z87" s="61">
        <f t="shared" si="26"/>
        <v>0.13078261808984859</v>
      </c>
      <c r="AA87" s="61">
        <f t="shared" si="27"/>
        <v>0.63645827396516896</v>
      </c>
      <c r="AB87" s="61">
        <f t="shared" si="28"/>
        <v>-0.73981356567081347</v>
      </c>
      <c r="AC87" s="61">
        <f t="shared" si="29"/>
        <v>-0.43254538281017929</v>
      </c>
      <c r="AD87" s="61">
        <f t="shared" si="30"/>
        <v>-0.3694528488862201</v>
      </c>
      <c r="AE87" s="61">
        <f t="shared" si="32"/>
        <v>-1</v>
      </c>
      <c r="AF87" s="61">
        <f t="shared" si="33"/>
        <v>-0.90363444163242024</v>
      </c>
    </row>
    <row r="88" spans="2:32" x14ac:dyDescent="0.3">
      <c r="B88" s="109" t="s">
        <v>40</v>
      </c>
      <c r="C88" s="74">
        <f t="shared" si="22"/>
        <v>346.98630799999995</v>
      </c>
      <c r="D88" s="30">
        <v>55.340674999999997</v>
      </c>
      <c r="E88" s="30">
        <v>41.222192999999997</v>
      </c>
      <c r="F88" s="30">
        <v>51.634962999999999</v>
      </c>
      <c r="G88" s="30">
        <v>57.081574000000003</v>
      </c>
      <c r="H88" s="30">
        <v>39.129524000000004</v>
      </c>
      <c r="I88" s="30">
        <v>35.493602000000003</v>
      </c>
      <c r="J88" s="30">
        <v>66.209869999999995</v>
      </c>
      <c r="K88" s="30">
        <v>0.57993499999999998</v>
      </c>
      <c r="L88" s="79">
        <v>0.29397200000000001</v>
      </c>
      <c r="M88" s="74">
        <f t="shared" si="31"/>
        <v>460.80635299999994</v>
      </c>
      <c r="N88" s="18">
        <v>75.583539000000002</v>
      </c>
      <c r="O88" s="18">
        <v>47.841538</v>
      </c>
      <c r="P88" s="18">
        <v>40.655487000000001</v>
      </c>
      <c r="Q88" s="18">
        <v>48.007356999999999</v>
      </c>
      <c r="R88" s="18">
        <v>48.073098999999999</v>
      </c>
      <c r="S88" s="18">
        <v>44.871676000000001</v>
      </c>
      <c r="T88" s="18">
        <v>48.498840000000001</v>
      </c>
      <c r="U88" s="18">
        <v>68.819980000000001</v>
      </c>
      <c r="V88" s="81">
        <v>38.454836999999998</v>
      </c>
      <c r="W88" s="90">
        <f t="shared" si="23"/>
        <v>-0.24700190060096683</v>
      </c>
      <c r="X88" s="61">
        <f t="shared" si="24"/>
        <v>-0.2678210661715642</v>
      </c>
      <c r="Y88" s="61">
        <f t="shared" si="25"/>
        <v>-0.13835978684464545</v>
      </c>
      <c r="Z88" s="61">
        <f t="shared" si="26"/>
        <v>0.2700613572775552</v>
      </c>
      <c r="AA88" s="61">
        <f t="shared" si="27"/>
        <v>0.18901721667368609</v>
      </c>
      <c r="AB88" s="61">
        <f t="shared" si="28"/>
        <v>-0.18604115786252917</v>
      </c>
      <c r="AC88" s="61">
        <f t="shared" si="29"/>
        <v>-0.20899763137886795</v>
      </c>
      <c r="AD88" s="61">
        <f t="shared" si="30"/>
        <v>0.36518461060099572</v>
      </c>
      <c r="AE88" s="61">
        <f t="shared" si="32"/>
        <v>-0.99157315942259794</v>
      </c>
      <c r="AF88" s="61">
        <f t="shared" si="33"/>
        <v>-0.99235539601949163</v>
      </c>
    </row>
    <row r="89" spans="2:32" x14ac:dyDescent="0.3">
      <c r="B89" s="109" t="s">
        <v>95</v>
      </c>
      <c r="C89" s="74">
        <f t="shared" si="22"/>
        <v>14.528967999999999</v>
      </c>
      <c r="D89" s="30">
        <v>3.2981609999999999</v>
      </c>
      <c r="E89" s="30">
        <v>1.160655</v>
      </c>
      <c r="F89" s="30">
        <v>1.996602</v>
      </c>
      <c r="G89" s="30">
        <v>0.50197000000000003</v>
      </c>
      <c r="H89" s="30">
        <v>1.169926</v>
      </c>
      <c r="I89" s="30">
        <v>1.5950580000000001</v>
      </c>
      <c r="J89" s="30">
        <v>1.290967</v>
      </c>
      <c r="K89" s="30">
        <v>1.121858</v>
      </c>
      <c r="L89" s="79">
        <v>2.3937710000000001</v>
      </c>
      <c r="M89" s="74">
        <f t="shared" si="31"/>
        <v>31.327353000000002</v>
      </c>
      <c r="N89" s="18">
        <v>0.49759999999999999</v>
      </c>
      <c r="O89" s="18">
        <v>1.9400820000000001</v>
      </c>
      <c r="P89" s="18">
        <v>2.430307</v>
      </c>
      <c r="Q89" s="18">
        <v>1.7865089999999999</v>
      </c>
      <c r="R89" s="18">
        <v>1.579027</v>
      </c>
      <c r="S89" s="18">
        <v>3.0567150000000001</v>
      </c>
      <c r="T89" s="18">
        <v>3.640695</v>
      </c>
      <c r="U89" s="18">
        <v>11.244109999999999</v>
      </c>
      <c r="V89" s="81">
        <v>5.1523079999999997</v>
      </c>
      <c r="W89" s="90">
        <f t="shared" si="23"/>
        <v>-0.53622101426826596</v>
      </c>
      <c r="X89" s="61">
        <f t="shared" si="24"/>
        <v>5.6281370578778134</v>
      </c>
      <c r="Y89" s="61">
        <f t="shared" si="25"/>
        <v>-0.40174951368034961</v>
      </c>
      <c r="Z89" s="61">
        <f t="shared" si="26"/>
        <v>-0.178456878081658</v>
      </c>
      <c r="AA89" s="61">
        <f t="shared" si="27"/>
        <v>-0.71902184651742584</v>
      </c>
      <c r="AB89" s="61">
        <f t="shared" si="28"/>
        <v>-0.25908423351848953</v>
      </c>
      <c r="AC89" s="61">
        <f t="shared" si="29"/>
        <v>-0.47817902552249714</v>
      </c>
      <c r="AD89" s="61">
        <f t="shared" si="30"/>
        <v>-0.64540644025385263</v>
      </c>
      <c r="AE89" s="61">
        <f t="shared" si="32"/>
        <v>-0.9002270522077781</v>
      </c>
      <c r="AF89" s="61">
        <f t="shared" si="33"/>
        <v>-0.53539831081526956</v>
      </c>
    </row>
    <row r="90" spans="2:32" x14ac:dyDescent="0.3">
      <c r="B90" s="109" t="s">
        <v>102</v>
      </c>
      <c r="C90" s="74">
        <f t="shared" si="22"/>
        <v>51.470816999999997</v>
      </c>
      <c r="D90" s="30">
        <v>26.452197000000002</v>
      </c>
      <c r="E90" s="30">
        <v>0.76634000000000002</v>
      </c>
      <c r="F90" s="30">
        <v>3.8744740000000002</v>
      </c>
      <c r="G90" s="30">
        <v>2.073493</v>
      </c>
      <c r="H90" s="30">
        <v>0.48542099999999999</v>
      </c>
      <c r="I90" s="30">
        <v>14.452113000000001</v>
      </c>
      <c r="J90" s="30">
        <v>2.36911</v>
      </c>
      <c r="K90" s="30">
        <v>3.5512000000000002E-2</v>
      </c>
      <c r="L90" s="79">
        <v>0.96215700000000004</v>
      </c>
      <c r="M90" s="74">
        <f t="shared" si="31"/>
        <v>55.181943999999994</v>
      </c>
      <c r="N90" s="18">
        <v>6.8907319999999999</v>
      </c>
      <c r="O90" s="18">
        <v>5.3109590000000004</v>
      </c>
      <c r="P90" s="18">
        <v>0.86129</v>
      </c>
      <c r="Q90" s="18">
        <v>15.637642</v>
      </c>
      <c r="R90" s="18">
        <v>4.1420830000000004</v>
      </c>
      <c r="S90" s="18">
        <v>2.280249</v>
      </c>
      <c r="T90" s="18">
        <v>15.741830999999999</v>
      </c>
      <c r="U90" s="18">
        <v>0.68304699999999996</v>
      </c>
      <c r="V90" s="81">
        <v>3.6341109999999999</v>
      </c>
      <c r="W90" s="90">
        <f t="shared" si="23"/>
        <v>-6.7252560004047668E-2</v>
      </c>
      <c r="X90" s="61">
        <f t="shared" si="24"/>
        <v>2.8388079815032716</v>
      </c>
      <c r="Y90" s="61">
        <f t="shared" si="25"/>
        <v>-0.85570590923409506</v>
      </c>
      <c r="Z90" s="61">
        <f t="shared" si="26"/>
        <v>3.4984546436159718</v>
      </c>
      <c r="AA90" s="61">
        <f t="shared" si="27"/>
        <v>-0.86740373005086058</v>
      </c>
      <c r="AB90" s="61">
        <f t="shared" si="28"/>
        <v>-0.88280751496288223</v>
      </c>
      <c r="AC90" s="61">
        <f t="shared" si="29"/>
        <v>5.3379538813524317</v>
      </c>
      <c r="AD90" s="61">
        <f t="shared" si="30"/>
        <v>-0.84950225929880707</v>
      </c>
      <c r="AE90" s="61">
        <f t="shared" si="32"/>
        <v>-0.94800943419706107</v>
      </c>
      <c r="AF90" s="61">
        <f t="shared" si="33"/>
        <v>-0.7352428145425387</v>
      </c>
    </row>
    <row r="91" spans="2:32" x14ac:dyDescent="0.3">
      <c r="B91" s="109" t="s">
        <v>92</v>
      </c>
      <c r="C91" s="74">
        <f t="shared" si="22"/>
        <v>595.50120700000002</v>
      </c>
      <c r="D91" s="30">
        <v>97.543475999999998</v>
      </c>
      <c r="E91" s="30">
        <v>36.140081000000002</v>
      </c>
      <c r="F91" s="30">
        <v>70.985416000000001</v>
      </c>
      <c r="G91" s="30">
        <v>74.595119999999994</v>
      </c>
      <c r="H91" s="30">
        <v>78.942223999999996</v>
      </c>
      <c r="I91" s="30">
        <v>85.553065000000004</v>
      </c>
      <c r="J91" s="30">
        <v>151.74182500000001</v>
      </c>
      <c r="K91" s="30">
        <v>0</v>
      </c>
      <c r="L91" s="79">
        <v>0</v>
      </c>
      <c r="M91" s="74">
        <f t="shared" si="31"/>
        <v>1079.421439</v>
      </c>
      <c r="N91" s="18">
        <v>88.119736000000003</v>
      </c>
      <c r="O91" s="18">
        <v>72.812691000000001</v>
      </c>
      <c r="P91" s="18">
        <v>53.879247999999997</v>
      </c>
      <c r="Q91" s="18">
        <v>43.990839000000001</v>
      </c>
      <c r="R91" s="18">
        <v>130.20194000000001</v>
      </c>
      <c r="S91" s="18">
        <v>159.45317499999999</v>
      </c>
      <c r="T91" s="18">
        <v>163.726462</v>
      </c>
      <c r="U91" s="18">
        <v>147.41109900000001</v>
      </c>
      <c r="V91" s="81">
        <v>219.82624899999999</v>
      </c>
      <c r="W91" s="90">
        <f t="shared" si="23"/>
        <v>-0.44831445301689987</v>
      </c>
      <c r="X91" s="61">
        <f t="shared" si="24"/>
        <v>0.10694244476628922</v>
      </c>
      <c r="Y91" s="61">
        <f t="shared" si="25"/>
        <v>-0.50365684190960613</v>
      </c>
      <c r="Z91" s="61">
        <f t="shared" si="26"/>
        <v>0.31749084545500716</v>
      </c>
      <c r="AA91" s="61">
        <f t="shared" si="27"/>
        <v>0.6956966881218154</v>
      </c>
      <c r="AB91" s="61">
        <f t="shared" si="28"/>
        <v>-0.39369394956787895</v>
      </c>
      <c r="AC91" s="61">
        <f t="shared" si="29"/>
        <v>-0.46345963321206984</v>
      </c>
      <c r="AD91" s="61">
        <f t="shared" si="30"/>
        <v>-7.3199144802872484E-2</v>
      </c>
      <c r="AE91" s="61">
        <f t="shared" si="32"/>
        <v>-1</v>
      </c>
      <c r="AF91" s="61">
        <f t="shared" si="33"/>
        <v>-1</v>
      </c>
    </row>
    <row r="92" spans="2:32" x14ac:dyDescent="0.3">
      <c r="B92" s="109" t="s">
        <v>154</v>
      </c>
      <c r="C92" s="74">
        <f t="shared" si="22"/>
        <v>192.469663</v>
      </c>
      <c r="D92" s="30">
        <v>28.144027999999999</v>
      </c>
      <c r="E92" s="30">
        <v>24.365912999999999</v>
      </c>
      <c r="F92" s="30">
        <v>31.681794</v>
      </c>
      <c r="G92" s="30">
        <v>6.3576969999999999</v>
      </c>
      <c r="H92" s="30">
        <v>30.866769000000001</v>
      </c>
      <c r="I92" s="30">
        <v>29.594459000000001</v>
      </c>
      <c r="J92" s="30">
        <v>41.459003000000003</v>
      </c>
      <c r="K92" s="30">
        <v>0</v>
      </c>
      <c r="L92" s="79">
        <v>0</v>
      </c>
      <c r="M92" s="74">
        <f t="shared" si="31"/>
        <v>236.98540600000001</v>
      </c>
      <c r="N92" s="18">
        <v>21.130562999999999</v>
      </c>
      <c r="O92" s="18">
        <v>33.579135999999998</v>
      </c>
      <c r="P92" s="18">
        <v>16.475341</v>
      </c>
      <c r="Q92" s="18">
        <v>35.186728000000002</v>
      </c>
      <c r="R92" s="18">
        <v>21.112387999999999</v>
      </c>
      <c r="S92" s="18">
        <v>18.027909999999999</v>
      </c>
      <c r="T92" s="18">
        <v>40.277664999999999</v>
      </c>
      <c r="U92" s="18">
        <v>31.635207999999999</v>
      </c>
      <c r="V92" s="81">
        <v>19.560466999999999</v>
      </c>
      <c r="W92" s="90">
        <f t="shared" si="23"/>
        <v>-0.18784170616818496</v>
      </c>
      <c r="X92" s="61">
        <f t="shared" si="24"/>
        <v>0.33191093867210264</v>
      </c>
      <c r="Y92" s="61">
        <f t="shared" si="25"/>
        <v>-0.27437343831598282</v>
      </c>
      <c r="Z92" s="61">
        <f t="shared" si="26"/>
        <v>0.92298259562578999</v>
      </c>
      <c r="AA92" s="61">
        <f t="shared" si="27"/>
        <v>-0.81931548167820556</v>
      </c>
      <c r="AB92" s="61">
        <f t="shared" si="28"/>
        <v>0.46202168129915022</v>
      </c>
      <c r="AC92" s="61">
        <f t="shared" si="29"/>
        <v>0.64159123270528884</v>
      </c>
      <c r="AD92" s="61">
        <f t="shared" si="30"/>
        <v>2.9329853158071684E-2</v>
      </c>
      <c r="AE92" s="61">
        <f t="shared" si="32"/>
        <v>-1</v>
      </c>
      <c r="AF92" s="61">
        <f t="shared" si="33"/>
        <v>-1</v>
      </c>
    </row>
    <row r="93" spans="2:32" x14ac:dyDescent="0.3">
      <c r="B93" s="109" t="s">
        <v>27</v>
      </c>
      <c r="C93" s="74">
        <f t="shared" si="22"/>
        <v>589.02598699999999</v>
      </c>
      <c r="D93" s="30">
        <v>151.81093300000001</v>
      </c>
      <c r="E93" s="30">
        <v>16.691860999999999</v>
      </c>
      <c r="F93" s="30">
        <v>119.310321</v>
      </c>
      <c r="G93" s="30">
        <v>1.4902519999999999</v>
      </c>
      <c r="H93" s="30">
        <v>2.7393719999999999</v>
      </c>
      <c r="I93" s="30">
        <v>144.243155</v>
      </c>
      <c r="J93" s="30">
        <v>152.740093</v>
      </c>
      <c r="K93" s="30">
        <v>0</v>
      </c>
      <c r="L93" s="79">
        <v>0</v>
      </c>
      <c r="M93" s="74">
        <f t="shared" si="31"/>
        <v>734.53648699999997</v>
      </c>
      <c r="N93" s="18">
        <v>1.7856460000000001</v>
      </c>
      <c r="O93" s="18">
        <v>5.2515919999999996</v>
      </c>
      <c r="P93" s="18">
        <v>0.61523700000000003</v>
      </c>
      <c r="Q93" s="18">
        <v>143.42243199999999</v>
      </c>
      <c r="R93" s="18">
        <v>64.580931000000007</v>
      </c>
      <c r="S93" s="18">
        <v>58.141398000000002</v>
      </c>
      <c r="T93" s="18">
        <v>1.0186919999999999</v>
      </c>
      <c r="U93" s="18">
        <v>278.39084700000001</v>
      </c>
      <c r="V93" s="81">
        <v>181.329712</v>
      </c>
      <c r="W93" s="90">
        <f t="shared" si="23"/>
        <v>-0.19809839616585312</v>
      </c>
      <c r="X93" s="61">
        <f t="shared" si="24"/>
        <v>84.017373544364332</v>
      </c>
      <c r="Y93" s="61">
        <f t="shared" si="25"/>
        <v>2.1784382716707622</v>
      </c>
      <c r="Z93" s="61">
        <f t="shared" si="26"/>
        <v>192.92578957377401</v>
      </c>
      <c r="AA93" s="61">
        <f t="shared" si="27"/>
        <v>-0.98960935204334011</v>
      </c>
      <c r="AB93" s="61">
        <f t="shared" si="28"/>
        <v>-0.95758233959185257</v>
      </c>
      <c r="AC93" s="61">
        <f t="shared" si="29"/>
        <v>1.4809027639823866</v>
      </c>
      <c r="AD93" s="61">
        <f t="shared" si="30"/>
        <v>148.93746196102455</v>
      </c>
      <c r="AE93" s="61">
        <f t="shared" si="32"/>
        <v>-1</v>
      </c>
      <c r="AF93" s="61">
        <f t="shared" si="33"/>
        <v>-1</v>
      </c>
    </row>
    <row r="94" spans="2:32" x14ac:dyDescent="0.3">
      <c r="B94" s="109" t="s">
        <v>156</v>
      </c>
      <c r="C94" s="74">
        <f t="shared" si="22"/>
        <v>123.44055700000001</v>
      </c>
      <c r="D94" s="30">
        <v>13.514822000000001</v>
      </c>
      <c r="E94" s="30">
        <v>18.254673</v>
      </c>
      <c r="F94" s="30">
        <v>28.507641</v>
      </c>
      <c r="G94" s="30">
        <v>6.3124440000000002</v>
      </c>
      <c r="H94" s="30">
        <v>12.104876000000001</v>
      </c>
      <c r="I94" s="30">
        <v>16.359491999999999</v>
      </c>
      <c r="J94" s="30">
        <v>28.386609</v>
      </c>
      <c r="K94" s="30">
        <v>0</v>
      </c>
      <c r="L94" s="79">
        <v>0</v>
      </c>
      <c r="M94" s="74">
        <f t="shared" si="31"/>
        <v>289.161137</v>
      </c>
      <c r="N94" s="18">
        <v>85.013351999999998</v>
      </c>
      <c r="O94" s="18">
        <v>14.341398</v>
      </c>
      <c r="P94" s="18">
        <v>14.775836999999999</v>
      </c>
      <c r="Q94" s="18">
        <v>16.016244</v>
      </c>
      <c r="R94" s="18">
        <v>26.602157999999999</v>
      </c>
      <c r="S94" s="18">
        <v>23.164621</v>
      </c>
      <c r="T94" s="18">
        <v>38.211579999999998</v>
      </c>
      <c r="U94" s="18">
        <v>42.406641</v>
      </c>
      <c r="V94" s="81">
        <v>28.629306</v>
      </c>
      <c r="W94" s="90">
        <f t="shared" si="23"/>
        <v>-0.57310806604000863</v>
      </c>
      <c r="X94" s="61">
        <f t="shared" si="24"/>
        <v>-0.84102706596017995</v>
      </c>
      <c r="Y94" s="61">
        <f t="shared" si="25"/>
        <v>0.27286565786682715</v>
      </c>
      <c r="Z94" s="61">
        <f t="shared" si="26"/>
        <v>0.9293418707853911</v>
      </c>
      <c r="AA94" s="61">
        <f t="shared" si="27"/>
        <v>-0.60587238805802413</v>
      </c>
      <c r="AB94" s="61">
        <f t="shared" si="28"/>
        <v>-0.54496638956884613</v>
      </c>
      <c r="AC94" s="61">
        <f t="shared" si="29"/>
        <v>-0.2937725162867979</v>
      </c>
      <c r="AD94" s="61">
        <f t="shared" si="30"/>
        <v>-0.25712024993470561</v>
      </c>
      <c r="AE94" s="61">
        <f t="shared" si="32"/>
        <v>-1</v>
      </c>
      <c r="AF94" s="61">
        <f t="shared" si="33"/>
        <v>-1</v>
      </c>
    </row>
    <row r="95" spans="2:32" x14ac:dyDescent="0.3">
      <c r="B95" s="109" t="s">
        <v>66</v>
      </c>
      <c r="C95" s="74">
        <f t="shared" si="22"/>
        <v>559.491851</v>
      </c>
      <c r="D95" s="30">
        <v>62.169974000000003</v>
      </c>
      <c r="E95" s="30">
        <v>54.336123000000001</v>
      </c>
      <c r="F95" s="30">
        <v>79.524840999999995</v>
      </c>
      <c r="G95" s="30">
        <v>28.866350000000001</v>
      </c>
      <c r="H95" s="30">
        <v>44.501645000000003</v>
      </c>
      <c r="I95" s="30">
        <v>194.82576399999999</v>
      </c>
      <c r="J95" s="30">
        <v>80.224311</v>
      </c>
      <c r="K95" s="30">
        <v>6.0420220000000002</v>
      </c>
      <c r="L95" s="79">
        <v>9.0008210000000002</v>
      </c>
      <c r="M95" s="74">
        <f t="shared" si="31"/>
        <v>806.16380100000003</v>
      </c>
      <c r="N95" s="18">
        <v>58.708534</v>
      </c>
      <c r="O95" s="18">
        <v>44.059238000000001</v>
      </c>
      <c r="P95" s="18">
        <v>40.443331000000001</v>
      </c>
      <c r="Q95" s="18">
        <v>97.289553999999995</v>
      </c>
      <c r="R95" s="18">
        <v>115.889055</v>
      </c>
      <c r="S95" s="18">
        <v>44.871659000000001</v>
      </c>
      <c r="T95" s="18">
        <v>161.43189000000001</v>
      </c>
      <c r="U95" s="18">
        <v>134.23771300000001</v>
      </c>
      <c r="V95" s="81">
        <v>109.232827</v>
      </c>
      <c r="W95" s="90">
        <f t="shared" si="23"/>
        <v>-0.30598241907416035</v>
      </c>
      <c r="X95" s="61">
        <f t="shared" si="24"/>
        <v>5.8959741696156254E-2</v>
      </c>
      <c r="Y95" s="61">
        <f t="shared" si="25"/>
        <v>0.23325153739608484</v>
      </c>
      <c r="Z95" s="61">
        <f t="shared" si="26"/>
        <v>0.96632767464183389</v>
      </c>
      <c r="AA95" s="61">
        <f t="shared" si="27"/>
        <v>-0.70329445646343491</v>
      </c>
      <c r="AB95" s="61">
        <f t="shared" si="28"/>
        <v>-0.61599786105771592</v>
      </c>
      <c r="AC95" s="61">
        <f t="shared" si="29"/>
        <v>3.3418444591050216</v>
      </c>
      <c r="AD95" s="61">
        <f t="shared" si="30"/>
        <v>-0.50304545774691733</v>
      </c>
      <c r="AE95" s="61">
        <f t="shared" si="32"/>
        <v>-0.95499013008363753</v>
      </c>
      <c r="AF95" s="61">
        <f t="shared" si="33"/>
        <v>-0.91759966992340136</v>
      </c>
    </row>
    <row r="96" spans="2:32" x14ac:dyDescent="0.3">
      <c r="B96" s="109" t="s">
        <v>120</v>
      </c>
      <c r="C96" s="74">
        <f t="shared" si="22"/>
        <v>676.82634299999995</v>
      </c>
      <c r="D96" s="30">
        <v>37.261626</v>
      </c>
      <c r="E96" s="30">
        <v>16.628014</v>
      </c>
      <c r="F96" s="30">
        <v>9.7130949999999991</v>
      </c>
      <c r="G96" s="30">
        <v>13.423272000000001</v>
      </c>
      <c r="H96" s="30">
        <v>11.762466</v>
      </c>
      <c r="I96" s="30">
        <v>5.5048029999999999</v>
      </c>
      <c r="J96" s="30">
        <v>18.135762</v>
      </c>
      <c r="K96" s="30">
        <v>246.60508400000001</v>
      </c>
      <c r="L96" s="79">
        <v>317.79222099999998</v>
      </c>
      <c r="M96" s="74">
        <f t="shared" si="31"/>
        <v>266.94803299999995</v>
      </c>
      <c r="N96" s="18">
        <v>26.439598</v>
      </c>
      <c r="O96" s="18">
        <v>33.067394999999998</v>
      </c>
      <c r="P96" s="18">
        <v>24.903880000000001</v>
      </c>
      <c r="Q96" s="18">
        <v>19.936223999999999</v>
      </c>
      <c r="R96" s="18">
        <v>39.869681</v>
      </c>
      <c r="S96" s="18">
        <v>30.415482999999998</v>
      </c>
      <c r="T96" s="18">
        <v>40.865775999999997</v>
      </c>
      <c r="U96" s="18">
        <v>28.210062000000001</v>
      </c>
      <c r="V96" s="81">
        <v>23.239934000000002</v>
      </c>
      <c r="W96" s="90">
        <f t="shared" si="23"/>
        <v>1.5354236005927042</v>
      </c>
      <c r="X96" s="61">
        <f t="shared" si="24"/>
        <v>0.40931136698825754</v>
      </c>
      <c r="Y96" s="61">
        <f t="shared" si="25"/>
        <v>-0.49714774931620709</v>
      </c>
      <c r="Z96" s="61">
        <f t="shared" si="26"/>
        <v>-0.60997663817846859</v>
      </c>
      <c r="AA96" s="61">
        <f t="shared" si="27"/>
        <v>-0.32668934698968066</v>
      </c>
      <c r="AB96" s="61">
        <f t="shared" si="28"/>
        <v>-0.70497717300522167</v>
      </c>
      <c r="AC96" s="61">
        <f t="shared" si="29"/>
        <v>-0.81901313222610994</v>
      </c>
      <c r="AD96" s="61">
        <f t="shared" si="30"/>
        <v>-0.55621148611003979</v>
      </c>
      <c r="AE96" s="61">
        <f t="shared" si="32"/>
        <v>7.741742006805941</v>
      </c>
      <c r="AF96" s="61">
        <f t="shared" si="33"/>
        <v>12.674402904930796</v>
      </c>
    </row>
    <row r="97" spans="2:32" x14ac:dyDescent="0.3">
      <c r="B97" s="109" t="s">
        <v>51</v>
      </c>
      <c r="C97" s="74">
        <f t="shared" si="22"/>
        <v>978.46539500000006</v>
      </c>
      <c r="D97" s="30">
        <v>180.99848</v>
      </c>
      <c r="E97" s="30">
        <v>203.84891099999999</v>
      </c>
      <c r="F97" s="30">
        <v>82.769242000000006</v>
      </c>
      <c r="G97" s="30">
        <v>196.807062</v>
      </c>
      <c r="H97" s="30">
        <v>165.534898</v>
      </c>
      <c r="I97" s="30">
        <v>94.488288999999995</v>
      </c>
      <c r="J97" s="30">
        <v>54.001609000000002</v>
      </c>
      <c r="K97" s="30">
        <v>1.6903999999999999E-2</v>
      </c>
      <c r="L97" s="79">
        <v>0</v>
      </c>
      <c r="M97" s="74">
        <f t="shared" si="31"/>
        <v>902.31838100000004</v>
      </c>
      <c r="N97" s="18">
        <v>77.211451999999994</v>
      </c>
      <c r="O97" s="18">
        <v>85.927166999999997</v>
      </c>
      <c r="P97" s="18">
        <v>72.185939000000005</v>
      </c>
      <c r="Q97" s="18">
        <v>121.069872</v>
      </c>
      <c r="R97" s="18">
        <v>125.591027</v>
      </c>
      <c r="S97" s="18">
        <v>149.81270599999999</v>
      </c>
      <c r="T97" s="18">
        <v>116.772391</v>
      </c>
      <c r="U97" s="18">
        <v>88.321816999999996</v>
      </c>
      <c r="V97" s="81">
        <v>65.426010000000005</v>
      </c>
      <c r="W97" s="90">
        <f t="shared" si="23"/>
        <v>8.4390405430519566E-2</v>
      </c>
      <c r="X97" s="61">
        <f t="shared" si="24"/>
        <v>1.3441921542933812</v>
      </c>
      <c r="Y97" s="61">
        <f t="shared" si="25"/>
        <v>1.3723453026212304</v>
      </c>
      <c r="Z97" s="61">
        <f t="shared" si="26"/>
        <v>0.14661169677379959</v>
      </c>
      <c r="AA97" s="61">
        <f t="shared" si="27"/>
        <v>0.62556595417892247</v>
      </c>
      <c r="AB97" s="61">
        <f t="shared" si="28"/>
        <v>0.31804717227131207</v>
      </c>
      <c r="AC97" s="61">
        <f t="shared" si="29"/>
        <v>-0.36929055269851407</v>
      </c>
      <c r="AD97" s="61">
        <f t="shared" si="30"/>
        <v>-0.53754814355047331</v>
      </c>
      <c r="AE97" s="61">
        <f t="shared" si="32"/>
        <v>-0.99980860900993462</v>
      </c>
      <c r="AF97" s="61">
        <f t="shared" si="33"/>
        <v>-1</v>
      </c>
    </row>
    <row r="98" spans="2:32" x14ac:dyDescent="0.3">
      <c r="B98" s="109" t="s">
        <v>158</v>
      </c>
      <c r="C98" s="74">
        <f t="shared" si="22"/>
        <v>209.62722599999995</v>
      </c>
      <c r="D98" s="30">
        <v>35.164014999999999</v>
      </c>
      <c r="E98" s="30">
        <v>46.147531000000001</v>
      </c>
      <c r="F98" s="30">
        <v>22.890101999999999</v>
      </c>
      <c r="G98" s="30">
        <v>38.823597999999997</v>
      </c>
      <c r="H98" s="30">
        <v>21.551190999999999</v>
      </c>
      <c r="I98" s="30">
        <v>16.188177</v>
      </c>
      <c r="J98" s="30">
        <v>28.862611999999999</v>
      </c>
      <c r="K98" s="30">
        <v>0</v>
      </c>
      <c r="L98" s="79">
        <v>0</v>
      </c>
      <c r="M98" s="74">
        <f t="shared" si="31"/>
        <v>300.181622</v>
      </c>
      <c r="N98" s="18">
        <v>17.456111</v>
      </c>
      <c r="O98" s="18">
        <v>38.927484999999997</v>
      </c>
      <c r="P98" s="18">
        <v>21.29074</v>
      </c>
      <c r="Q98" s="18">
        <v>38.765492999999999</v>
      </c>
      <c r="R98" s="18">
        <v>39.616982</v>
      </c>
      <c r="S98" s="18">
        <v>17.270994000000002</v>
      </c>
      <c r="T98" s="18">
        <v>60.546456999999997</v>
      </c>
      <c r="U98" s="18">
        <v>39.564639999999997</v>
      </c>
      <c r="V98" s="81">
        <v>26.742719999999998</v>
      </c>
      <c r="W98" s="90">
        <f t="shared" si="23"/>
        <v>-0.30166535644877035</v>
      </c>
      <c r="X98" s="61">
        <f t="shared" si="24"/>
        <v>1.0144243468662637</v>
      </c>
      <c r="Y98" s="61">
        <f t="shared" si="25"/>
        <v>0.18547424782258615</v>
      </c>
      <c r="Z98" s="61">
        <f t="shared" si="26"/>
        <v>7.5120075676091913E-2</v>
      </c>
      <c r="AA98" s="61">
        <f t="shared" si="27"/>
        <v>1.4988845878987078E-3</v>
      </c>
      <c r="AB98" s="61">
        <f t="shared" si="28"/>
        <v>-0.45601128829046089</v>
      </c>
      <c r="AC98" s="61">
        <f t="shared" si="29"/>
        <v>-6.2695696611324236E-2</v>
      </c>
      <c r="AD98" s="61">
        <f t="shared" si="30"/>
        <v>-0.52329808497299846</v>
      </c>
      <c r="AE98" s="61">
        <f t="shared" si="32"/>
        <v>-1</v>
      </c>
      <c r="AF98" s="61">
        <f t="shared" si="33"/>
        <v>-1</v>
      </c>
    </row>
    <row r="99" spans="2:32" x14ac:dyDescent="0.3">
      <c r="B99" s="109" t="s">
        <v>111</v>
      </c>
      <c r="C99" s="74">
        <f t="shared" si="22"/>
        <v>49.112505000000006</v>
      </c>
      <c r="D99" s="30">
        <v>15.306227</v>
      </c>
      <c r="E99" s="30">
        <v>4.8286429999999996</v>
      </c>
      <c r="F99" s="30">
        <v>9.5191459999999992</v>
      </c>
      <c r="G99" s="30">
        <v>4.057366</v>
      </c>
      <c r="H99" s="30">
        <v>3.1915230000000001</v>
      </c>
      <c r="I99" s="30">
        <v>1.3881680000000001</v>
      </c>
      <c r="J99" s="30">
        <v>10.696488</v>
      </c>
      <c r="K99" s="30">
        <v>8.9834999999999998E-2</v>
      </c>
      <c r="L99" s="79">
        <v>3.5109000000000001E-2</v>
      </c>
      <c r="M99" s="74">
        <f t="shared" si="31"/>
        <v>87.499998999999988</v>
      </c>
      <c r="N99" s="18">
        <v>12.162053</v>
      </c>
      <c r="O99" s="18">
        <v>6.7395940000000003</v>
      </c>
      <c r="P99" s="18">
        <v>13.756252999999999</v>
      </c>
      <c r="Q99" s="18">
        <v>5.4272989999999997</v>
      </c>
      <c r="R99" s="18">
        <v>10.498502999999999</v>
      </c>
      <c r="S99" s="18">
        <v>11.5345</v>
      </c>
      <c r="T99" s="18">
        <v>14.404038999999999</v>
      </c>
      <c r="U99" s="18">
        <v>8.8715329999999994</v>
      </c>
      <c r="V99" s="81">
        <v>4.1062250000000002</v>
      </c>
      <c r="W99" s="90">
        <f t="shared" si="23"/>
        <v>-0.43871422215673384</v>
      </c>
      <c r="X99" s="61">
        <f t="shared" si="24"/>
        <v>0.25852329372351845</v>
      </c>
      <c r="Y99" s="61">
        <f t="shared" si="25"/>
        <v>-0.28354096700780507</v>
      </c>
      <c r="Z99" s="61">
        <f t="shared" si="26"/>
        <v>-0.30801316317750194</v>
      </c>
      <c r="AA99" s="61">
        <f t="shared" si="27"/>
        <v>-0.25241524375200253</v>
      </c>
      <c r="AB99" s="61">
        <f t="shared" si="28"/>
        <v>-0.69600208715471146</v>
      </c>
      <c r="AC99" s="61">
        <f t="shared" si="29"/>
        <v>-0.87965078677012443</v>
      </c>
      <c r="AD99" s="61">
        <f t="shared" si="30"/>
        <v>-0.2573966232665712</v>
      </c>
      <c r="AE99" s="61">
        <f t="shared" si="32"/>
        <v>-0.98987379069660231</v>
      </c>
      <c r="AF99" s="61">
        <f t="shared" si="33"/>
        <v>-0.9914498109577532</v>
      </c>
    </row>
    <row r="100" spans="2:32" x14ac:dyDescent="0.3">
      <c r="B100" s="109" t="s">
        <v>131</v>
      </c>
      <c r="C100" s="74">
        <f t="shared" si="22"/>
        <v>502.92272100000002</v>
      </c>
      <c r="D100" s="30">
        <v>90.646559999999994</v>
      </c>
      <c r="E100" s="30">
        <v>49.205300999999999</v>
      </c>
      <c r="F100" s="30">
        <v>96.254070999999996</v>
      </c>
      <c r="G100" s="30">
        <v>74.933267999999998</v>
      </c>
      <c r="H100" s="30">
        <v>63.013069000000002</v>
      </c>
      <c r="I100" s="30">
        <v>57.845874000000002</v>
      </c>
      <c r="J100" s="30">
        <v>70.371067999999994</v>
      </c>
      <c r="K100" s="30">
        <v>0.57527700000000004</v>
      </c>
      <c r="L100" s="79">
        <v>7.8232999999999997E-2</v>
      </c>
      <c r="M100" s="74">
        <f t="shared" si="31"/>
        <v>652.492704</v>
      </c>
      <c r="N100" s="18">
        <v>80.372981999999993</v>
      </c>
      <c r="O100" s="18">
        <v>76.370311999999998</v>
      </c>
      <c r="P100" s="18">
        <v>61.504938000000003</v>
      </c>
      <c r="Q100" s="18">
        <v>87.814255000000003</v>
      </c>
      <c r="R100" s="18">
        <v>87.192601999999994</v>
      </c>
      <c r="S100" s="18">
        <v>64.111853999999994</v>
      </c>
      <c r="T100" s="18">
        <v>60.540568999999998</v>
      </c>
      <c r="U100" s="18">
        <v>71.351010000000002</v>
      </c>
      <c r="V100" s="81">
        <v>63.234181999999997</v>
      </c>
      <c r="W100" s="90">
        <f t="shared" si="23"/>
        <v>-0.22922859073072488</v>
      </c>
      <c r="X100" s="61">
        <f t="shared" si="24"/>
        <v>0.127823775407512</v>
      </c>
      <c r="Y100" s="61">
        <f t="shared" si="25"/>
        <v>-0.35570119184533378</v>
      </c>
      <c r="Z100" s="61">
        <f t="shared" si="26"/>
        <v>0.56498118899006111</v>
      </c>
      <c r="AA100" s="61">
        <f t="shared" si="27"/>
        <v>-0.14668446484001951</v>
      </c>
      <c r="AB100" s="61">
        <f t="shared" si="28"/>
        <v>-0.27731174945323911</v>
      </c>
      <c r="AC100" s="61">
        <f t="shared" si="29"/>
        <v>-9.7735123991266826E-2</v>
      </c>
      <c r="AD100" s="61">
        <f t="shared" si="30"/>
        <v>0.16237870179251201</v>
      </c>
      <c r="AE100" s="61">
        <f t="shared" si="32"/>
        <v>-0.99193736710944946</v>
      </c>
      <c r="AF100" s="61">
        <f t="shared" si="33"/>
        <v>-0.99876280521822836</v>
      </c>
    </row>
    <row r="101" spans="2:32" x14ac:dyDescent="0.3">
      <c r="B101" s="109" t="s">
        <v>113</v>
      </c>
      <c r="C101" s="74">
        <f t="shared" si="22"/>
        <v>9.1693739999999995</v>
      </c>
      <c r="D101" s="30">
        <v>2.140107</v>
      </c>
      <c r="E101" s="30">
        <v>1.764351</v>
      </c>
      <c r="F101" s="30">
        <v>1.1454279999999999</v>
      </c>
      <c r="G101" s="30">
        <v>0.51665000000000005</v>
      </c>
      <c r="H101" s="30">
        <v>0.82296800000000003</v>
      </c>
      <c r="I101" s="30">
        <v>0.89837199999999995</v>
      </c>
      <c r="J101" s="30">
        <v>1.864662</v>
      </c>
      <c r="K101" s="30">
        <v>7.6280000000000002E-3</v>
      </c>
      <c r="L101" s="79">
        <v>9.2079999999999992E-3</v>
      </c>
      <c r="M101" s="74">
        <f t="shared" si="31"/>
        <v>31.793441999999999</v>
      </c>
      <c r="N101" s="18">
        <v>2.6930670000000001</v>
      </c>
      <c r="O101" s="18">
        <v>1.0240419999999999</v>
      </c>
      <c r="P101" s="18">
        <v>6.305517</v>
      </c>
      <c r="Q101" s="18">
        <v>1.389829</v>
      </c>
      <c r="R101" s="18">
        <v>1.4926710000000001</v>
      </c>
      <c r="S101" s="18">
        <v>1.4987360000000001</v>
      </c>
      <c r="T101" s="18">
        <v>7.6452390000000001</v>
      </c>
      <c r="U101" s="18">
        <v>8.0081089999999993</v>
      </c>
      <c r="V101" s="81">
        <v>1.736232</v>
      </c>
      <c r="W101" s="90">
        <f t="shared" si="23"/>
        <v>-0.71159542901960726</v>
      </c>
      <c r="X101" s="61">
        <f t="shared" si="24"/>
        <v>-0.2053272347104621</v>
      </c>
      <c r="Y101" s="61">
        <f t="shared" si="25"/>
        <v>0.72292835645413001</v>
      </c>
      <c r="Z101" s="61">
        <f t="shared" si="26"/>
        <v>-0.81834510952868733</v>
      </c>
      <c r="AA101" s="61">
        <f t="shared" si="27"/>
        <v>-0.62826362092027144</v>
      </c>
      <c r="AB101" s="61">
        <f t="shared" si="28"/>
        <v>-0.44866082345004354</v>
      </c>
      <c r="AC101" s="61">
        <f t="shared" si="29"/>
        <v>-0.40058022226729728</v>
      </c>
      <c r="AD101" s="61">
        <f t="shared" si="30"/>
        <v>-0.75610154241090433</v>
      </c>
      <c r="AE101" s="61">
        <f t="shared" si="32"/>
        <v>-0.99904746551276957</v>
      </c>
      <c r="AF101" s="61">
        <f t="shared" si="33"/>
        <v>-0.99469656128904427</v>
      </c>
    </row>
    <row r="102" spans="2:32" x14ac:dyDescent="0.3">
      <c r="B102" s="109" t="s">
        <v>155</v>
      </c>
      <c r="C102" s="74">
        <f t="shared" si="22"/>
        <v>160.53506200000001</v>
      </c>
      <c r="D102" s="30">
        <v>27.484075000000001</v>
      </c>
      <c r="E102" s="30">
        <v>29.917778999999999</v>
      </c>
      <c r="F102" s="30">
        <v>32.278989000000003</v>
      </c>
      <c r="G102" s="30">
        <v>10.220229</v>
      </c>
      <c r="H102" s="30">
        <v>19.149118000000001</v>
      </c>
      <c r="I102" s="30">
        <v>17.614062000000001</v>
      </c>
      <c r="J102" s="30">
        <v>21.784253</v>
      </c>
      <c r="K102" s="30">
        <v>1.085656</v>
      </c>
      <c r="L102" s="79">
        <v>1.000901</v>
      </c>
      <c r="M102" s="74">
        <f t="shared" si="31"/>
        <v>231.71835800000002</v>
      </c>
      <c r="N102" s="18">
        <v>23.950880000000002</v>
      </c>
      <c r="O102" s="18">
        <v>22.103794000000001</v>
      </c>
      <c r="P102" s="18">
        <v>26.166675999999999</v>
      </c>
      <c r="Q102" s="18">
        <v>19.270424999999999</v>
      </c>
      <c r="R102" s="18">
        <v>35.235481</v>
      </c>
      <c r="S102" s="18">
        <v>19.526845999999999</v>
      </c>
      <c r="T102" s="18">
        <v>25.290527000000001</v>
      </c>
      <c r="U102" s="18">
        <v>36.614249000000001</v>
      </c>
      <c r="V102" s="81">
        <v>23.559480000000001</v>
      </c>
      <c r="W102" s="90">
        <f t="shared" si="23"/>
        <v>-0.30719748152194315</v>
      </c>
      <c r="X102" s="61">
        <f t="shared" si="24"/>
        <v>0.14751837928293243</v>
      </c>
      <c r="Y102" s="61">
        <f t="shared" si="25"/>
        <v>0.35351329278584487</v>
      </c>
      <c r="Z102" s="61">
        <f t="shared" si="26"/>
        <v>0.23359149629857479</v>
      </c>
      <c r="AA102" s="61">
        <f t="shared" si="27"/>
        <v>-0.46964174376019208</v>
      </c>
      <c r="AB102" s="61">
        <f t="shared" si="28"/>
        <v>-0.45653876556985273</v>
      </c>
      <c r="AC102" s="61">
        <f t="shared" si="29"/>
        <v>-9.79566285307929E-2</v>
      </c>
      <c r="AD102" s="61">
        <f t="shared" si="30"/>
        <v>-0.13863981561159244</v>
      </c>
      <c r="AE102" s="61">
        <f t="shared" si="32"/>
        <v>-0.97034881146954566</v>
      </c>
      <c r="AF102" s="61">
        <f t="shared" si="33"/>
        <v>-0.95751599780640317</v>
      </c>
    </row>
    <row r="103" spans="2:32" x14ac:dyDescent="0.3">
      <c r="B103" s="109" t="s">
        <v>136</v>
      </c>
      <c r="C103" s="74">
        <f t="shared" si="22"/>
        <v>25.967575999999998</v>
      </c>
      <c r="D103" s="30">
        <v>7.836144</v>
      </c>
      <c r="E103" s="30">
        <v>8.7293339999999997</v>
      </c>
      <c r="F103" s="30">
        <v>6.907197</v>
      </c>
      <c r="G103" s="30">
        <v>0</v>
      </c>
      <c r="H103" s="30">
        <v>0</v>
      </c>
      <c r="I103" s="30">
        <v>2.494901</v>
      </c>
      <c r="J103" s="30">
        <v>0</v>
      </c>
      <c r="K103" s="30">
        <v>0</v>
      </c>
      <c r="L103" s="79">
        <v>0</v>
      </c>
      <c r="M103" s="74">
        <f t="shared" si="31"/>
        <v>259.52677600000004</v>
      </c>
      <c r="N103" s="18">
        <v>54.130924999999998</v>
      </c>
      <c r="O103" s="18">
        <v>22.94501</v>
      </c>
      <c r="P103" s="18">
        <v>9.9852849999999993</v>
      </c>
      <c r="Q103" s="18">
        <v>87.810657000000006</v>
      </c>
      <c r="R103" s="18">
        <v>4.4022519999999998</v>
      </c>
      <c r="S103" s="18">
        <v>12.000247</v>
      </c>
      <c r="T103" s="18">
        <v>44.660589999999999</v>
      </c>
      <c r="U103" s="18">
        <v>10.848228000000001</v>
      </c>
      <c r="V103" s="81">
        <v>12.743582</v>
      </c>
      <c r="W103" s="90">
        <f t="shared" si="23"/>
        <v>-0.89994259397727816</v>
      </c>
      <c r="X103" s="61">
        <f t="shared" si="24"/>
        <v>-0.8552372049803324</v>
      </c>
      <c r="Y103" s="61">
        <f t="shared" si="25"/>
        <v>-0.61955414270902476</v>
      </c>
      <c r="Z103" s="61">
        <f t="shared" si="26"/>
        <v>-0.30826240813356853</v>
      </c>
      <c r="AA103" s="61">
        <f t="shared" si="27"/>
        <v>-1</v>
      </c>
      <c r="AB103" s="61">
        <f t="shared" si="28"/>
        <v>-1</v>
      </c>
      <c r="AC103" s="61">
        <f t="shared" si="29"/>
        <v>-0.79209586269349286</v>
      </c>
      <c r="AD103" s="61">
        <f t="shared" si="30"/>
        <v>-1</v>
      </c>
      <c r="AE103" s="61">
        <f t="shared" si="32"/>
        <v>-1</v>
      </c>
      <c r="AF103" s="61">
        <f t="shared" si="33"/>
        <v>-1</v>
      </c>
    </row>
    <row r="104" spans="2:32" x14ac:dyDescent="0.3">
      <c r="B104" s="109" t="s">
        <v>135</v>
      </c>
      <c r="C104" s="74">
        <f t="shared" ref="C104:C135" si="34">SUM(D104:L104)</f>
        <v>16.778207999999999</v>
      </c>
      <c r="D104" s="30">
        <v>0.59115099999999998</v>
      </c>
      <c r="E104" s="30">
        <v>2.6916760000000002</v>
      </c>
      <c r="F104" s="30">
        <v>1.716931</v>
      </c>
      <c r="G104" s="30">
        <v>5.466E-2</v>
      </c>
      <c r="H104" s="30">
        <v>0.32922200000000001</v>
      </c>
      <c r="I104" s="30">
        <v>0.54160699999999995</v>
      </c>
      <c r="J104" s="30">
        <v>0.70041600000000004</v>
      </c>
      <c r="K104" s="30">
        <v>1.8816999999999999</v>
      </c>
      <c r="L104" s="79">
        <v>8.2708449999999996</v>
      </c>
      <c r="M104" s="74">
        <f t="shared" si="31"/>
        <v>8.4666959999999989</v>
      </c>
      <c r="N104" s="18">
        <v>0.25116300000000003</v>
      </c>
      <c r="O104" s="18">
        <v>0.16392000000000001</v>
      </c>
      <c r="P104" s="18">
        <v>0.49235099999999998</v>
      </c>
      <c r="Q104" s="18">
        <v>0.47739799999999999</v>
      </c>
      <c r="R104" s="18">
        <v>0.61197699999999999</v>
      </c>
      <c r="S104" s="18">
        <v>0.66755799999999998</v>
      </c>
      <c r="T104" s="18">
        <v>0.34073300000000001</v>
      </c>
      <c r="U104" s="18">
        <v>3.851928</v>
      </c>
      <c r="V104" s="81">
        <v>1.6096680000000001</v>
      </c>
      <c r="W104" s="90">
        <f t="shared" ref="W104:W135" si="35">IF(ISERROR(C104/M104-1),"-",(C104/M104-1))</f>
        <v>0.98167124460356225</v>
      </c>
      <c r="X104" s="61">
        <f t="shared" ref="X104:X135" si="36">IF(ISERROR(D104/N104-1),"-",(D104/N104-1))</f>
        <v>1.3536547978802607</v>
      </c>
      <c r="Y104" s="61">
        <f t="shared" ref="Y104:Y135" si="37">IF(ISERROR(E104/O104-1),"-",(E104/O104-1))</f>
        <v>15.420668618838459</v>
      </c>
      <c r="Z104" s="61">
        <f t="shared" ref="Z104:Z135" si="38">IF(ISERROR(F104/P104-1),"-",(F104/P104-1))</f>
        <v>2.487209328304401</v>
      </c>
      <c r="AA104" s="61">
        <f t="shared" ref="AA104:AA135" si="39">IF(ISERROR(G104/Q104-1),"-",(G104/Q104-1))</f>
        <v>-0.8855043380994474</v>
      </c>
      <c r="AB104" s="61">
        <f t="shared" ref="AB104:AB135" si="40">IF(ISERROR(H104/R104-1),"-",(H104/R104-1))</f>
        <v>-0.46203533792936657</v>
      </c>
      <c r="AC104" s="61">
        <f t="shared" ref="AC104:AC135" si="41">IF(ISERROR(I104/S104-1),"-",(I104/S104-1))</f>
        <v>-0.18867424253772713</v>
      </c>
      <c r="AD104" s="61">
        <f t="shared" ref="AD104:AD135" si="42">IF(ISERROR(J104/T104-1),"-",(J104/T104-1))</f>
        <v>1.0556153938714479</v>
      </c>
      <c r="AE104" s="61">
        <f t="shared" si="32"/>
        <v>-0.51149138820870999</v>
      </c>
      <c r="AF104" s="61">
        <f t="shared" si="33"/>
        <v>4.1382303680013512</v>
      </c>
    </row>
    <row r="105" spans="2:32" x14ac:dyDescent="0.3">
      <c r="B105" s="109" t="s">
        <v>28</v>
      </c>
      <c r="C105" s="74">
        <f t="shared" si="34"/>
        <v>184.16217899999998</v>
      </c>
      <c r="D105" s="30">
        <v>32.312908</v>
      </c>
      <c r="E105" s="30">
        <v>52.935315000000003</v>
      </c>
      <c r="F105" s="30">
        <v>74.466933999999995</v>
      </c>
      <c r="G105" s="30">
        <v>14.069231</v>
      </c>
      <c r="H105" s="30">
        <v>1.1593530000000001</v>
      </c>
      <c r="I105" s="30">
        <v>3.9930569999999999</v>
      </c>
      <c r="J105" s="30">
        <v>5.2253809999999996</v>
      </c>
      <c r="K105" s="30">
        <v>0</v>
      </c>
      <c r="L105" s="79">
        <v>0</v>
      </c>
      <c r="M105" s="74">
        <f t="shared" si="31"/>
        <v>425.81000200000005</v>
      </c>
      <c r="N105" s="18">
        <v>47.499676000000001</v>
      </c>
      <c r="O105" s="18">
        <v>56.837657999999998</v>
      </c>
      <c r="P105" s="18">
        <v>46.395722999999997</v>
      </c>
      <c r="Q105" s="18">
        <v>72.457559000000003</v>
      </c>
      <c r="R105" s="18">
        <v>36.407316000000002</v>
      </c>
      <c r="S105" s="18">
        <v>44.829523000000002</v>
      </c>
      <c r="T105" s="18">
        <v>76.797522000000001</v>
      </c>
      <c r="U105" s="18">
        <v>18.998550999999999</v>
      </c>
      <c r="V105" s="81">
        <v>25.586473999999999</v>
      </c>
      <c r="W105" s="90">
        <f t="shared" si="35"/>
        <v>-0.56750151913998503</v>
      </c>
      <c r="X105" s="61">
        <f t="shared" si="36"/>
        <v>-0.31972361243053538</v>
      </c>
      <c r="Y105" s="61">
        <f t="shared" si="37"/>
        <v>-6.8657702257893805E-2</v>
      </c>
      <c r="Z105" s="61">
        <f t="shared" si="38"/>
        <v>0.60503876618109831</v>
      </c>
      <c r="AA105" s="61">
        <f t="shared" si="39"/>
        <v>-0.80582797441465015</v>
      </c>
      <c r="AB105" s="61">
        <f t="shared" si="40"/>
        <v>-0.96815604314253756</v>
      </c>
      <c r="AC105" s="61">
        <f t="shared" si="41"/>
        <v>-0.91092796146860633</v>
      </c>
      <c r="AD105" s="61">
        <f t="shared" si="42"/>
        <v>-0.93195898951010425</v>
      </c>
      <c r="AE105" s="61">
        <f t="shared" si="32"/>
        <v>-1</v>
      </c>
      <c r="AF105" s="61">
        <f t="shared" si="33"/>
        <v>-1</v>
      </c>
    </row>
    <row r="106" spans="2:32" x14ac:dyDescent="0.3">
      <c r="B106" s="109" t="s">
        <v>94</v>
      </c>
      <c r="C106" s="74">
        <f t="shared" si="34"/>
        <v>276.50648100000006</v>
      </c>
      <c r="D106" s="30">
        <v>52.646627000000002</v>
      </c>
      <c r="E106" s="30">
        <v>24.224433999999999</v>
      </c>
      <c r="F106" s="30">
        <v>49.172041</v>
      </c>
      <c r="G106" s="30">
        <v>32.026375000000002</v>
      </c>
      <c r="H106" s="30">
        <v>40.665287999999997</v>
      </c>
      <c r="I106" s="30">
        <v>29.577013999999998</v>
      </c>
      <c r="J106" s="30">
        <v>46.242831000000002</v>
      </c>
      <c r="K106" s="30">
        <v>0.414211</v>
      </c>
      <c r="L106" s="79">
        <v>1.53766</v>
      </c>
      <c r="M106" s="74">
        <f t="shared" si="31"/>
        <v>426.02989500000007</v>
      </c>
      <c r="N106" s="18">
        <v>35.474066000000001</v>
      </c>
      <c r="O106" s="18">
        <v>26.845241000000001</v>
      </c>
      <c r="P106" s="18">
        <v>51.054426999999997</v>
      </c>
      <c r="Q106" s="18">
        <v>48.743566000000001</v>
      </c>
      <c r="R106" s="18">
        <v>55.033248999999998</v>
      </c>
      <c r="S106" s="18">
        <v>67.852726000000004</v>
      </c>
      <c r="T106" s="18">
        <v>59.110694000000002</v>
      </c>
      <c r="U106" s="18">
        <v>41.160004999999998</v>
      </c>
      <c r="V106" s="81">
        <v>40.755921000000001</v>
      </c>
      <c r="W106" s="90">
        <f t="shared" si="35"/>
        <v>-0.35096929993609949</v>
      </c>
      <c r="X106" s="61">
        <f t="shared" si="36"/>
        <v>0.48408775582703156</v>
      </c>
      <c r="Y106" s="61">
        <f t="shared" si="37"/>
        <v>-9.7626502961921768E-2</v>
      </c>
      <c r="Z106" s="61">
        <f t="shared" si="38"/>
        <v>-3.6870181698445026E-2</v>
      </c>
      <c r="AA106" s="61">
        <f t="shared" si="39"/>
        <v>-0.34296200241073871</v>
      </c>
      <c r="AB106" s="61">
        <f t="shared" si="40"/>
        <v>-0.26107782587940609</v>
      </c>
      <c r="AC106" s="61">
        <f t="shared" si="41"/>
        <v>-0.5640998417661216</v>
      </c>
      <c r="AD106" s="61">
        <f t="shared" si="42"/>
        <v>-0.21769094776657505</v>
      </c>
      <c r="AE106" s="61">
        <f t="shared" si="32"/>
        <v>-0.98993656584832779</v>
      </c>
      <c r="AF106" s="61">
        <f t="shared" si="33"/>
        <v>-0.96227149424497116</v>
      </c>
    </row>
    <row r="107" spans="2:32" x14ac:dyDescent="0.3">
      <c r="B107" s="109" t="s">
        <v>91</v>
      </c>
      <c r="C107" s="74">
        <f t="shared" si="34"/>
        <v>6.0574259999999995</v>
      </c>
      <c r="D107" s="30">
        <v>1.1905570000000001</v>
      </c>
      <c r="E107" s="30">
        <v>0.70708300000000002</v>
      </c>
      <c r="F107" s="30">
        <v>1.4457899999999999</v>
      </c>
      <c r="G107" s="30">
        <v>0.11387</v>
      </c>
      <c r="H107" s="30">
        <v>0.29901800000000001</v>
      </c>
      <c r="I107" s="30">
        <v>0.77864900000000004</v>
      </c>
      <c r="J107" s="30">
        <v>1.015341</v>
      </c>
      <c r="K107" s="30">
        <v>2.3952000000000001E-2</v>
      </c>
      <c r="L107" s="79">
        <v>0.48316599999999998</v>
      </c>
      <c r="M107" s="74">
        <f t="shared" si="31"/>
        <v>7.7684819999999997</v>
      </c>
      <c r="N107" s="18">
        <v>0.25373400000000002</v>
      </c>
      <c r="O107" s="18">
        <v>0.75940200000000002</v>
      </c>
      <c r="P107" s="18">
        <v>0.69879000000000002</v>
      </c>
      <c r="Q107" s="18">
        <v>0.93769199999999997</v>
      </c>
      <c r="R107" s="18">
        <v>0.79635100000000003</v>
      </c>
      <c r="S107" s="18">
        <v>1.153602</v>
      </c>
      <c r="T107" s="18">
        <v>0.42936800000000003</v>
      </c>
      <c r="U107" s="18">
        <v>1.9044749999999999</v>
      </c>
      <c r="V107" s="81">
        <v>0.83506800000000003</v>
      </c>
      <c r="W107" s="90">
        <f t="shared" si="35"/>
        <v>-0.22025615815290556</v>
      </c>
      <c r="X107" s="61">
        <f t="shared" si="36"/>
        <v>3.6921461057643041</v>
      </c>
      <c r="Y107" s="61">
        <f t="shared" si="37"/>
        <v>-6.8894998959707743E-2</v>
      </c>
      <c r="Z107" s="61">
        <f t="shared" si="38"/>
        <v>1.0689906838964496</v>
      </c>
      <c r="AA107" s="61">
        <f t="shared" si="39"/>
        <v>-0.87856353685431887</v>
      </c>
      <c r="AB107" s="61">
        <f t="shared" si="40"/>
        <v>-0.62451481821458121</v>
      </c>
      <c r="AC107" s="61">
        <f t="shared" si="41"/>
        <v>-0.3250280426004809</v>
      </c>
      <c r="AD107" s="61">
        <f t="shared" si="42"/>
        <v>1.3647337482066666</v>
      </c>
      <c r="AE107" s="61">
        <f t="shared" si="32"/>
        <v>-0.98742330563541136</v>
      </c>
      <c r="AF107" s="61">
        <f t="shared" si="33"/>
        <v>-0.42140520292958183</v>
      </c>
    </row>
    <row r="108" spans="2:32" x14ac:dyDescent="0.3">
      <c r="B108" s="109" t="s">
        <v>130</v>
      </c>
      <c r="C108" s="74">
        <f t="shared" si="34"/>
        <v>1872.7885649999998</v>
      </c>
      <c r="D108" s="30">
        <v>352.83432199999999</v>
      </c>
      <c r="E108" s="30">
        <v>232.67879099999999</v>
      </c>
      <c r="F108" s="30">
        <v>489.09152699999999</v>
      </c>
      <c r="G108" s="30">
        <v>146.35600299999999</v>
      </c>
      <c r="H108" s="30">
        <v>180.96864500000001</v>
      </c>
      <c r="I108" s="30">
        <v>145.282838</v>
      </c>
      <c r="J108" s="30">
        <v>325.57643899999999</v>
      </c>
      <c r="K108" s="30">
        <v>0</v>
      </c>
      <c r="L108" s="79">
        <v>0</v>
      </c>
      <c r="M108" s="74">
        <f t="shared" si="31"/>
        <v>1879.5594169999999</v>
      </c>
      <c r="N108" s="18">
        <v>196.633745</v>
      </c>
      <c r="O108" s="18">
        <v>223.38158300000001</v>
      </c>
      <c r="P108" s="18">
        <v>235.08535000000001</v>
      </c>
      <c r="Q108" s="18">
        <v>223.33331200000001</v>
      </c>
      <c r="R108" s="18">
        <v>225.73978</v>
      </c>
      <c r="S108" s="18">
        <v>187.497106</v>
      </c>
      <c r="T108" s="18">
        <v>214.42158000000001</v>
      </c>
      <c r="U108" s="18">
        <v>217.564359</v>
      </c>
      <c r="V108" s="81">
        <v>155.902602</v>
      </c>
      <c r="W108" s="90">
        <f t="shared" si="35"/>
        <v>-3.6023612442149799E-3</v>
      </c>
      <c r="X108" s="61">
        <f t="shared" si="36"/>
        <v>0.79437319876097545</v>
      </c>
      <c r="Y108" s="61">
        <f t="shared" si="37"/>
        <v>4.1620297766445713E-2</v>
      </c>
      <c r="Z108" s="61">
        <f t="shared" si="38"/>
        <v>1.0804849260066609</v>
      </c>
      <c r="AA108" s="61">
        <f t="shared" si="39"/>
        <v>-0.34467455083458409</v>
      </c>
      <c r="AB108" s="61">
        <f t="shared" si="40"/>
        <v>-0.1983307284165865</v>
      </c>
      <c r="AC108" s="61">
        <f t="shared" si="41"/>
        <v>-0.22514623772379716</v>
      </c>
      <c r="AD108" s="61">
        <f t="shared" si="42"/>
        <v>0.51839399280613452</v>
      </c>
      <c r="AE108" s="61">
        <f t="shared" si="32"/>
        <v>-1</v>
      </c>
      <c r="AF108" s="61">
        <f t="shared" si="33"/>
        <v>-1</v>
      </c>
    </row>
    <row r="109" spans="2:32" x14ac:dyDescent="0.3">
      <c r="B109" s="109" t="s">
        <v>132</v>
      </c>
      <c r="C109" s="74">
        <f t="shared" si="34"/>
        <v>89.013621000000001</v>
      </c>
      <c r="D109" s="30">
        <v>12.074045</v>
      </c>
      <c r="E109" s="30">
        <v>25.055485000000001</v>
      </c>
      <c r="F109" s="30">
        <v>8.4457579999999997</v>
      </c>
      <c r="G109" s="30">
        <v>6.3684630000000002</v>
      </c>
      <c r="H109" s="30">
        <v>6.556241</v>
      </c>
      <c r="I109" s="30">
        <v>7.5041739999999999</v>
      </c>
      <c r="J109" s="30">
        <v>6.4398689999999998</v>
      </c>
      <c r="K109" s="30">
        <v>9.4970429999999997</v>
      </c>
      <c r="L109" s="79">
        <v>7.0725429999999996</v>
      </c>
      <c r="M109" s="74">
        <f t="shared" si="31"/>
        <v>128.53545099999999</v>
      </c>
      <c r="N109" s="18">
        <v>11.331388</v>
      </c>
      <c r="O109" s="18">
        <v>29.424702</v>
      </c>
      <c r="P109" s="18">
        <v>13.295985999999999</v>
      </c>
      <c r="Q109" s="18">
        <v>11.838851</v>
      </c>
      <c r="R109" s="18">
        <v>12.218353</v>
      </c>
      <c r="S109" s="18">
        <v>7.9370779999999996</v>
      </c>
      <c r="T109" s="18">
        <v>23.988697999999999</v>
      </c>
      <c r="U109" s="18">
        <v>11.138802999999999</v>
      </c>
      <c r="V109" s="81">
        <v>7.3615919999999999</v>
      </c>
      <c r="W109" s="90">
        <f t="shared" si="35"/>
        <v>-0.30747805132764494</v>
      </c>
      <c r="X109" s="61">
        <f t="shared" si="36"/>
        <v>6.5539808538900957E-2</v>
      </c>
      <c r="Y109" s="61">
        <f t="shared" si="37"/>
        <v>-0.14848806285276905</v>
      </c>
      <c r="Z109" s="61">
        <f t="shared" si="38"/>
        <v>-0.3647888919257285</v>
      </c>
      <c r="AA109" s="61">
        <f t="shared" si="39"/>
        <v>-0.46207085468006992</v>
      </c>
      <c r="AB109" s="61">
        <f t="shared" si="40"/>
        <v>-0.4634104121889423</v>
      </c>
      <c r="AC109" s="61">
        <f t="shared" si="41"/>
        <v>-5.4541986358203842E-2</v>
      </c>
      <c r="AD109" s="61">
        <f t="shared" si="42"/>
        <v>-0.73154570539843389</v>
      </c>
      <c r="AE109" s="61">
        <f t="shared" si="32"/>
        <v>-0.14739106167870997</v>
      </c>
      <c r="AF109" s="61">
        <f t="shared" si="33"/>
        <v>-3.9264468881187731E-2</v>
      </c>
    </row>
    <row r="110" spans="2:32" x14ac:dyDescent="0.3">
      <c r="B110" s="109" t="s">
        <v>133</v>
      </c>
      <c r="C110" s="74">
        <f t="shared" si="34"/>
        <v>52.498773999999997</v>
      </c>
      <c r="D110" s="30">
        <v>8.5721860000000003</v>
      </c>
      <c r="E110" s="30">
        <v>3.3802240000000001</v>
      </c>
      <c r="F110" s="30">
        <v>8.7110140000000005</v>
      </c>
      <c r="G110" s="30">
        <v>4.3481940000000003</v>
      </c>
      <c r="H110" s="30">
        <v>8.0100269999999991</v>
      </c>
      <c r="I110" s="30">
        <v>5.3637629999999996</v>
      </c>
      <c r="J110" s="30">
        <v>4.5969410000000002</v>
      </c>
      <c r="K110" s="30">
        <v>1.2290749999999999</v>
      </c>
      <c r="L110" s="79">
        <v>8.28735</v>
      </c>
      <c r="M110" s="74">
        <f t="shared" si="31"/>
        <v>30.496905999999999</v>
      </c>
      <c r="N110" s="18">
        <v>4.9667969999999997</v>
      </c>
      <c r="O110" s="18">
        <v>4.8943830000000004</v>
      </c>
      <c r="P110" s="18">
        <v>7.269266</v>
      </c>
      <c r="Q110" s="18">
        <v>0.35063</v>
      </c>
      <c r="R110" s="18">
        <v>1.6678189999999999</v>
      </c>
      <c r="S110" s="18">
        <v>2.5991170000000001</v>
      </c>
      <c r="T110" s="18">
        <v>3.8520110000000001</v>
      </c>
      <c r="U110" s="18">
        <v>0.89934700000000001</v>
      </c>
      <c r="V110" s="81">
        <v>3.9975360000000002</v>
      </c>
      <c r="W110" s="90">
        <f t="shared" si="35"/>
        <v>0.72144590667656572</v>
      </c>
      <c r="X110" s="61">
        <f t="shared" si="36"/>
        <v>0.72589819958415869</v>
      </c>
      <c r="Y110" s="61">
        <f t="shared" si="37"/>
        <v>-0.30936667604476398</v>
      </c>
      <c r="Z110" s="61">
        <f t="shared" si="38"/>
        <v>0.19833474246230653</v>
      </c>
      <c r="AA110" s="61">
        <f t="shared" si="39"/>
        <v>11.401089467529875</v>
      </c>
      <c r="AB110" s="61">
        <f t="shared" si="40"/>
        <v>3.802695616250924</v>
      </c>
      <c r="AC110" s="61">
        <f t="shared" si="41"/>
        <v>1.0636866289589886</v>
      </c>
      <c r="AD110" s="61">
        <f t="shared" si="42"/>
        <v>0.19338729821903411</v>
      </c>
      <c r="AE110" s="61">
        <f t="shared" si="32"/>
        <v>0.36663045520805637</v>
      </c>
      <c r="AF110" s="61">
        <f t="shared" si="33"/>
        <v>1.0731145385557501</v>
      </c>
    </row>
    <row r="111" spans="2:32" x14ac:dyDescent="0.3">
      <c r="B111" s="109" t="s">
        <v>127</v>
      </c>
      <c r="C111" s="74">
        <f t="shared" si="34"/>
        <v>217.197474</v>
      </c>
      <c r="D111" s="30">
        <v>8.0577860000000001</v>
      </c>
      <c r="E111" s="30">
        <v>14.639049</v>
      </c>
      <c r="F111" s="30">
        <v>10.276242999999999</v>
      </c>
      <c r="G111" s="30">
        <v>5.979787</v>
      </c>
      <c r="H111" s="30">
        <v>11.533436999999999</v>
      </c>
      <c r="I111" s="30">
        <v>4.9880139999999997</v>
      </c>
      <c r="J111" s="30">
        <v>17.733409999999999</v>
      </c>
      <c r="K111" s="30">
        <v>31.206913</v>
      </c>
      <c r="L111" s="79">
        <v>112.78283500000001</v>
      </c>
      <c r="M111" s="74">
        <f t="shared" si="31"/>
        <v>93.397799999999989</v>
      </c>
      <c r="N111" s="18">
        <v>12.306157000000001</v>
      </c>
      <c r="O111" s="18">
        <v>7.0376050000000001</v>
      </c>
      <c r="P111" s="18">
        <v>6.7470350000000003</v>
      </c>
      <c r="Q111" s="18">
        <v>9.3265580000000003</v>
      </c>
      <c r="R111" s="18">
        <v>8.9672210000000003</v>
      </c>
      <c r="S111" s="18">
        <v>12.971432</v>
      </c>
      <c r="T111" s="18">
        <v>9.4634669999999996</v>
      </c>
      <c r="U111" s="18">
        <v>11.379966</v>
      </c>
      <c r="V111" s="81">
        <v>15.198359</v>
      </c>
      <c r="W111" s="90">
        <f t="shared" si="35"/>
        <v>1.3255095302030671</v>
      </c>
      <c r="X111" s="61">
        <f t="shared" si="36"/>
        <v>-0.34522320818757635</v>
      </c>
      <c r="Y111" s="61">
        <f t="shared" si="37"/>
        <v>1.080118023105872</v>
      </c>
      <c r="Z111" s="61">
        <f t="shared" si="38"/>
        <v>0.52307539534032332</v>
      </c>
      <c r="AA111" s="61">
        <f t="shared" si="39"/>
        <v>-0.35884310160297084</v>
      </c>
      <c r="AB111" s="61">
        <f t="shared" si="40"/>
        <v>0.28617740100305311</v>
      </c>
      <c r="AC111" s="61">
        <f t="shared" si="41"/>
        <v>-0.6154615774110368</v>
      </c>
      <c r="AD111" s="61">
        <f t="shared" si="42"/>
        <v>0.87388089375701306</v>
      </c>
      <c r="AE111" s="61">
        <f t="shared" si="32"/>
        <v>1.7422676834008115</v>
      </c>
      <c r="AF111" s="61">
        <f t="shared" si="33"/>
        <v>6.4207245005858864</v>
      </c>
    </row>
    <row r="112" spans="2:32" x14ac:dyDescent="0.3">
      <c r="B112" s="109" t="s">
        <v>60</v>
      </c>
      <c r="C112" s="74">
        <f t="shared" si="34"/>
        <v>837.70017400000006</v>
      </c>
      <c r="D112" s="30">
        <v>111.94104400000001</v>
      </c>
      <c r="E112" s="30">
        <v>97.311510999999996</v>
      </c>
      <c r="F112" s="30">
        <v>105.65304399999999</v>
      </c>
      <c r="G112" s="30">
        <v>74.055716000000004</v>
      </c>
      <c r="H112" s="30">
        <v>47.824095</v>
      </c>
      <c r="I112" s="30">
        <v>76.039089000000004</v>
      </c>
      <c r="J112" s="30">
        <v>129.63280900000001</v>
      </c>
      <c r="K112" s="30">
        <v>72.091657999999995</v>
      </c>
      <c r="L112" s="79">
        <v>123.151208</v>
      </c>
      <c r="M112" s="74">
        <f t="shared" si="31"/>
        <v>828.02665200000001</v>
      </c>
      <c r="N112" s="18">
        <v>103.504048</v>
      </c>
      <c r="O112" s="18">
        <v>71.110256000000007</v>
      </c>
      <c r="P112" s="18">
        <v>49.503365000000002</v>
      </c>
      <c r="Q112" s="18">
        <v>106.113713</v>
      </c>
      <c r="R112" s="18">
        <v>89.446826000000001</v>
      </c>
      <c r="S112" s="18">
        <v>94.747568999999999</v>
      </c>
      <c r="T112" s="18">
        <v>103.195519</v>
      </c>
      <c r="U112" s="18">
        <v>110.934285</v>
      </c>
      <c r="V112" s="81">
        <v>99.471070999999995</v>
      </c>
      <c r="W112" s="90">
        <f t="shared" si="35"/>
        <v>1.168262153957822E-2</v>
      </c>
      <c r="X112" s="61">
        <f t="shared" si="36"/>
        <v>8.1513681474564281E-2</v>
      </c>
      <c r="Y112" s="61">
        <f t="shared" si="37"/>
        <v>0.36845957916393934</v>
      </c>
      <c r="Z112" s="61">
        <f t="shared" si="38"/>
        <v>1.1342598427399833</v>
      </c>
      <c r="AA112" s="61">
        <f t="shared" si="39"/>
        <v>-0.30210984135481145</v>
      </c>
      <c r="AB112" s="61">
        <f t="shared" si="40"/>
        <v>-0.46533491305773111</v>
      </c>
      <c r="AC112" s="61">
        <f t="shared" si="41"/>
        <v>-0.19745604238141445</v>
      </c>
      <c r="AD112" s="61">
        <f t="shared" si="42"/>
        <v>0.2561864144508057</v>
      </c>
      <c r="AE112" s="61">
        <f t="shared" si="32"/>
        <v>-0.35014086943454859</v>
      </c>
      <c r="AF112" s="61">
        <f t="shared" si="33"/>
        <v>0.23806054124017639</v>
      </c>
    </row>
    <row r="113" spans="2:32" x14ac:dyDescent="0.3">
      <c r="B113" s="109" t="s">
        <v>43</v>
      </c>
      <c r="C113" s="74">
        <f t="shared" si="34"/>
        <v>482.69794999999999</v>
      </c>
      <c r="D113" s="30">
        <v>64.878054000000006</v>
      </c>
      <c r="E113" s="30">
        <v>61.346380000000003</v>
      </c>
      <c r="F113" s="30">
        <v>86.466175000000007</v>
      </c>
      <c r="G113" s="30">
        <v>106.749573</v>
      </c>
      <c r="H113" s="30">
        <v>50.028081999999998</v>
      </c>
      <c r="I113" s="30">
        <v>58.360550000000003</v>
      </c>
      <c r="J113" s="30">
        <v>53.975347999999997</v>
      </c>
      <c r="K113" s="30">
        <v>0.18082599999999999</v>
      </c>
      <c r="L113" s="79">
        <v>0.71296199999999998</v>
      </c>
      <c r="M113" s="74">
        <f t="shared" si="31"/>
        <v>623.3621149999999</v>
      </c>
      <c r="N113" s="18">
        <v>72.092119999999994</v>
      </c>
      <c r="O113" s="18">
        <v>72.511769999999999</v>
      </c>
      <c r="P113" s="18">
        <v>62.731279000000001</v>
      </c>
      <c r="Q113" s="18">
        <v>88.891565999999997</v>
      </c>
      <c r="R113" s="18">
        <v>53.780462</v>
      </c>
      <c r="S113" s="18">
        <v>75.473690000000005</v>
      </c>
      <c r="T113" s="18">
        <v>74.665541000000005</v>
      </c>
      <c r="U113" s="18">
        <v>62.917304999999999</v>
      </c>
      <c r="V113" s="81">
        <v>60.298381999999997</v>
      </c>
      <c r="W113" s="90">
        <f t="shared" si="35"/>
        <v>-0.22565401652617267</v>
      </c>
      <c r="X113" s="61">
        <f t="shared" si="36"/>
        <v>-0.10006733052100547</v>
      </c>
      <c r="Y113" s="61">
        <f t="shared" si="37"/>
        <v>-0.15398038139187609</v>
      </c>
      <c r="Z113" s="61">
        <f t="shared" si="38"/>
        <v>0.3783582349723813</v>
      </c>
      <c r="AA113" s="61">
        <f t="shared" si="39"/>
        <v>0.20089652824881044</v>
      </c>
      <c r="AB113" s="61">
        <f t="shared" si="40"/>
        <v>-6.9772178602705237E-2</v>
      </c>
      <c r="AC113" s="61">
        <f t="shared" si="41"/>
        <v>-0.22674312068218738</v>
      </c>
      <c r="AD113" s="61">
        <f t="shared" si="42"/>
        <v>-0.27710497671208201</v>
      </c>
      <c r="AE113" s="61">
        <f t="shared" si="32"/>
        <v>-0.99712597352985799</v>
      </c>
      <c r="AF113" s="61">
        <f t="shared" si="33"/>
        <v>-0.98817610064561934</v>
      </c>
    </row>
    <row r="114" spans="2:32" x14ac:dyDescent="0.3">
      <c r="B114" s="109" t="s">
        <v>45</v>
      </c>
      <c r="C114" s="74">
        <f t="shared" si="34"/>
        <v>12.525596</v>
      </c>
      <c r="D114" s="30">
        <v>3.1935410000000002</v>
      </c>
      <c r="E114" s="30">
        <v>2.569334</v>
      </c>
      <c r="F114" s="30">
        <v>1.9344680000000001</v>
      </c>
      <c r="G114" s="30">
        <v>1.647769</v>
      </c>
      <c r="H114" s="30">
        <v>1.4464109999999999</v>
      </c>
      <c r="I114" s="30">
        <v>0.76231899999999997</v>
      </c>
      <c r="J114" s="30">
        <v>0.97175400000000001</v>
      </c>
      <c r="K114" s="30">
        <v>0</v>
      </c>
      <c r="L114" s="79">
        <v>0</v>
      </c>
      <c r="M114" s="74">
        <f t="shared" si="31"/>
        <v>29.989452000000004</v>
      </c>
      <c r="N114" s="18">
        <v>4.1989780000000003</v>
      </c>
      <c r="O114" s="18">
        <v>2.3680379999999999</v>
      </c>
      <c r="P114" s="18">
        <v>3.1609729999999998</v>
      </c>
      <c r="Q114" s="18">
        <v>6.9701490000000002</v>
      </c>
      <c r="R114" s="18">
        <v>1.4740009999999999</v>
      </c>
      <c r="S114" s="18">
        <v>2.054462</v>
      </c>
      <c r="T114" s="18">
        <v>4.9634359999999997</v>
      </c>
      <c r="U114" s="18">
        <v>4.0641410000000002</v>
      </c>
      <c r="V114" s="81">
        <v>0.73527399999999998</v>
      </c>
      <c r="W114" s="90">
        <f t="shared" si="35"/>
        <v>-0.5823332817151845</v>
      </c>
      <c r="X114" s="61">
        <f t="shared" si="36"/>
        <v>-0.23944802759147588</v>
      </c>
      <c r="Y114" s="61">
        <f t="shared" si="37"/>
        <v>8.5005392649948996E-2</v>
      </c>
      <c r="Z114" s="61">
        <f t="shared" si="38"/>
        <v>-0.38801501942598049</v>
      </c>
      <c r="AA114" s="61">
        <f t="shared" si="39"/>
        <v>-0.76359630188680327</v>
      </c>
      <c r="AB114" s="61">
        <f t="shared" si="40"/>
        <v>-1.8717762063933496E-2</v>
      </c>
      <c r="AC114" s="61">
        <f t="shared" si="41"/>
        <v>-0.62894470669206837</v>
      </c>
      <c r="AD114" s="61">
        <f t="shared" si="42"/>
        <v>-0.8042174815994404</v>
      </c>
      <c r="AE114" s="61">
        <f t="shared" si="32"/>
        <v>-1</v>
      </c>
      <c r="AF114" s="61">
        <f t="shared" si="33"/>
        <v>-1</v>
      </c>
    </row>
    <row r="115" spans="2:32" x14ac:dyDescent="0.3">
      <c r="B115" s="109" t="s">
        <v>55</v>
      </c>
      <c r="C115" s="74">
        <f t="shared" si="34"/>
        <v>313.95456999999999</v>
      </c>
      <c r="D115" s="30">
        <v>48.510193000000001</v>
      </c>
      <c r="E115" s="30">
        <v>55.649526999999999</v>
      </c>
      <c r="F115" s="30">
        <v>60.354534999999998</v>
      </c>
      <c r="G115" s="30">
        <v>55.413716000000001</v>
      </c>
      <c r="H115" s="30">
        <v>21.344118999999999</v>
      </c>
      <c r="I115" s="30">
        <v>31.487055999999999</v>
      </c>
      <c r="J115" s="30">
        <v>32.361072999999998</v>
      </c>
      <c r="K115" s="30">
        <v>1.6452389999999999</v>
      </c>
      <c r="L115" s="79">
        <v>7.1891119999999997</v>
      </c>
      <c r="M115" s="74">
        <f t="shared" si="31"/>
        <v>486.36017599999997</v>
      </c>
      <c r="N115" s="18">
        <v>55.443058000000001</v>
      </c>
      <c r="O115" s="18">
        <v>42.929743999999999</v>
      </c>
      <c r="P115" s="18">
        <v>49.140155999999998</v>
      </c>
      <c r="Q115" s="18">
        <v>60.071719000000002</v>
      </c>
      <c r="R115" s="18">
        <v>70.157841000000005</v>
      </c>
      <c r="S115" s="18">
        <v>38.153911999999998</v>
      </c>
      <c r="T115" s="18">
        <v>61.454011999999999</v>
      </c>
      <c r="U115" s="18">
        <v>53.912221000000002</v>
      </c>
      <c r="V115" s="81">
        <v>55.097512999999999</v>
      </c>
      <c r="W115" s="90">
        <f t="shared" si="35"/>
        <v>-0.35448133812666438</v>
      </c>
      <c r="X115" s="61">
        <f t="shared" si="36"/>
        <v>-0.12504478017788989</v>
      </c>
      <c r="Y115" s="61">
        <f t="shared" si="37"/>
        <v>0.29629300840927453</v>
      </c>
      <c r="Z115" s="61">
        <f t="shared" si="38"/>
        <v>0.22821211637993177</v>
      </c>
      <c r="AA115" s="61">
        <f t="shared" si="39"/>
        <v>-7.7540697645093193E-2</v>
      </c>
      <c r="AB115" s="61">
        <f t="shared" si="40"/>
        <v>-0.69577001378933545</v>
      </c>
      <c r="AC115" s="61">
        <f t="shared" si="41"/>
        <v>-0.17473584360104411</v>
      </c>
      <c r="AD115" s="61">
        <f t="shared" si="42"/>
        <v>-0.47340992155239603</v>
      </c>
      <c r="AE115" s="61">
        <f t="shared" si="32"/>
        <v>-0.96948300460483716</v>
      </c>
      <c r="AF115" s="61">
        <f t="shared" si="33"/>
        <v>-0.86952020865261193</v>
      </c>
    </row>
    <row r="116" spans="2:32" x14ac:dyDescent="0.3">
      <c r="B116" s="109" t="s">
        <v>44</v>
      </c>
      <c r="C116" s="74">
        <f t="shared" si="34"/>
        <v>115.03058399999999</v>
      </c>
      <c r="D116" s="30">
        <v>18.440602999999999</v>
      </c>
      <c r="E116" s="30">
        <v>30.232994000000001</v>
      </c>
      <c r="F116" s="30">
        <v>7.6043830000000003</v>
      </c>
      <c r="G116" s="30">
        <v>13.132379</v>
      </c>
      <c r="H116" s="30">
        <v>8.8793369999999996</v>
      </c>
      <c r="I116" s="30">
        <v>5.4186839999999998</v>
      </c>
      <c r="J116" s="30">
        <v>7.8327960000000001</v>
      </c>
      <c r="K116" s="30">
        <v>11.443614</v>
      </c>
      <c r="L116" s="79">
        <v>12.045794000000001</v>
      </c>
      <c r="M116" s="74">
        <f t="shared" si="31"/>
        <v>142.74599000000001</v>
      </c>
      <c r="N116" s="18">
        <v>11.318142999999999</v>
      </c>
      <c r="O116" s="18">
        <v>11.10191</v>
      </c>
      <c r="P116" s="18">
        <v>6.6942620000000002</v>
      </c>
      <c r="Q116" s="18">
        <v>49.978287000000002</v>
      </c>
      <c r="R116" s="18">
        <v>4.379931</v>
      </c>
      <c r="S116" s="18">
        <v>29.129095</v>
      </c>
      <c r="T116" s="18">
        <v>10.735894</v>
      </c>
      <c r="U116" s="18">
        <v>7.2869789999999997</v>
      </c>
      <c r="V116" s="81">
        <v>12.121489</v>
      </c>
      <c r="W116" s="90">
        <f t="shared" si="35"/>
        <v>-0.19415891122405615</v>
      </c>
      <c r="X116" s="61">
        <f t="shared" si="36"/>
        <v>0.62929581292620185</v>
      </c>
      <c r="Y116" s="61">
        <f t="shared" si="37"/>
        <v>1.7232245622600075</v>
      </c>
      <c r="Z116" s="61">
        <f t="shared" si="38"/>
        <v>0.13595538985477407</v>
      </c>
      <c r="AA116" s="61">
        <f t="shared" si="39"/>
        <v>-0.73723831310985111</v>
      </c>
      <c r="AB116" s="61">
        <f t="shared" si="40"/>
        <v>1.027277826979466</v>
      </c>
      <c r="AC116" s="61">
        <f t="shared" si="41"/>
        <v>-0.81397691895336943</v>
      </c>
      <c r="AD116" s="61">
        <f t="shared" si="42"/>
        <v>-0.27041045673513542</v>
      </c>
      <c r="AE116" s="61">
        <f t="shared" si="32"/>
        <v>0.57041951129542179</v>
      </c>
      <c r="AF116" s="61">
        <f t="shared" si="33"/>
        <v>-6.2446948555576753E-3</v>
      </c>
    </row>
    <row r="117" spans="2:32" x14ac:dyDescent="0.3">
      <c r="B117" s="109" t="s">
        <v>98</v>
      </c>
      <c r="C117" s="74">
        <f t="shared" si="34"/>
        <v>294.99469599999998</v>
      </c>
      <c r="D117" s="30">
        <v>25.11356</v>
      </c>
      <c r="E117" s="30">
        <v>36.400587000000002</v>
      </c>
      <c r="F117" s="30">
        <v>44.441834</v>
      </c>
      <c r="G117" s="30">
        <v>54.923242999999999</v>
      </c>
      <c r="H117" s="30">
        <v>21.465748999999999</v>
      </c>
      <c r="I117" s="30">
        <v>52.130749999999999</v>
      </c>
      <c r="J117" s="30">
        <v>40.918120000000002</v>
      </c>
      <c r="K117" s="30">
        <v>3.221276</v>
      </c>
      <c r="L117" s="79">
        <v>16.379577000000001</v>
      </c>
      <c r="M117" s="74">
        <f t="shared" si="31"/>
        <v>357.61897600000003</v>
      </c>
      <c r="N117" s="18">
        <v>44.93618</v>
      </c>
      <c r="O117" s="18">
        <v>42.880585000000004</v>
      </c>
      <c r="P117" s="18">
        <v>51.787785</v>
      </c>
      <c r="Q117" s="18">
        <v>29.971622</v>
      </c>
      <c r="R117" s="18">
        <v>28.427195999999999</v>
      </c>
      <c r="S117" s="18">
        <v>40.201838000000002</v>
      </c>
      <c r="T117" s="18">
        <v>34.599238</v>
      </c>
      <c r="U117" s="18">
        <v>47.547145</v>
      </c>
      <c r="V117" s="81">
        <v>37.267386999999999</v>
      </c>
      <c r="W117" s="90">
        <f t="shared" si="35"/>
        <v>-0.17511453307220493</v>
      </c>
      <c r="X117" s="61">
        <f t="shared" si="36"/>
        <v>-0.44112828460274101</v>
      </c>
      <c r="Y117" s="61">
        <f t="shared" si="37"/>
        <v>-0.1511172946917585</v>
      </c>
      <c r="Z117" s="61">
        <f t="shared" si="38"/>
        <v>-0.1418471749660658</v>
      </c>
      <c r="AA117" s="61">
        <f t="shared" si="39"/>
        <v>0.83250819725405578</v>
      </c>
      <c r="AB117" s="61">
        <f t="shared" si="40"/>
        <v>-0.24488686819480898</v>
      </c>
      <c r="AC117" s="61">
        <f t="shared" si="41"/>
        <v>0.29672553777267585</v>
      </c>
      <c r="AD117" s="61">
        <f t="shared" si="42"/>
        <v>0.1826306694962474</v>
      </c>
      <c r="AE117" s="61">
        <f t="shared" si="32"/>
        <v>-0.93225090591664339</v>
      </c>
      <c r="AF117" s="61">
        <f t="shared" si="33"/>
        <v>-0.56048496236132683</v>
      </c>
    </row>
    <row r="118" spans="2:32" x14ac:dyDescent="0.3">
      <c r="B118" s="109" t="s">
        <v>114</v>
      </c>
      <c r="C118" s="74">
        <f t="shared" si="34"/>
        <v>167.79717499999998</v>
      </c>
      <c r="D118" s="30">
        <v>25.851775</v>
      </c>
      <c r="E118" s="30">
        <v>26.873372</v>
      </c>
      <c r="F118" s="30">
        <v>29.253958999999998</v>
      </c>
      <c r="G118" s="30">
        <v>20.035575000000001</v>
      </c>
      <c r="H118" s="30">
        <v>18.876764999999999</v>
      </c>
      <c r="I118" s="30">
        <v>13.441295</v>
      </c>
      <c r="J118" s="30">
        <v>30.848389000000001</v>
      </c>
      <c r="K118" s="30">
        <v>1.718032</v>
      </c>
      <c r="L118" s="79">
        <v>0.89801299999999995</v>
      </c>
      <c r="M118" s="74">
        <f t="shared" si="31"/>
        <v>209.04139000000004</v>
      </c>
      <c r="N118" s="18">
        <v>23.460003</v>
      </c>
      <c r="O118" s="18">
        <v>21.698197</v>
      </c>
      <c r="P118" s="18">
        <v>14.922411</v>
      </c>
      <c r="Q118" s="18">
        <v>20.771438</v>
      </c>
      <c r="R118" s="18">
        <v>28.336312</v>
      </c>
      <c r="S118" s="18">
        <v>26.780142000000001</v>
      </c>
      <c r="T118" s="18">
        <v>23.160719</v>
      </c>
      <c r="U118" s="18">
        <v>31.993736999999999</v>
      </c>
      <c r="V118" s="81">
        <v>17.918431000000002</v>
      </c>
      <c r="W118" s="90">
        <f t="shared" si="35"/>
        <v>-0.19730166834424534</v>
      </c>
      <c r="X118" s="61">
        <f t="shared" si="36"/>
        <v>0.10195105260642978</v>
      </c>
      <c r="Y118" s="61">
        <f t="shared" si="37"/>
        <v>0.23850714416501972</v>
      </c>
      <c r="Z118" s="61">
        <f t="shared" si="38"/>
        <v>0.96040432072270354</v>
      </c>
      <c r="AA118" s="61">
        <f t="shared" si="39"/>
        <v>-3.5426675803572061E-2</v>
      </c>
      <c r="AB118" s="61">
        <f t="shared" si="40"/>
        <v>-0.33383126922092055</v>
      </c>
      <c r="AC118" s="61">
        <f t="shared" si="41"/>
        <v>-0.49808723941792399</v>
      </c>
      <c r="AD118" s="61">
        <f t="shared" si="42"/>
        <v>0.33192708741036925</v>
      </c>
      <c r="AE118" s="61">
        <f t="shared" si="32"/>
        <v>-0.94630099009690549</v>
      </c>
      <c r="AF118" s="61">
        <f t="shared" si="33"/>
        <v>-0.94988327940096984</v>
      </c>
    </row>
    <row r="119" spans="2:32" x14ac:dyDescent="0.3">
      <c r="B119" s="109" t="s">
        <v>115</v>
      </c>
      <c r="C119" s="74">
        <f t="shared" si="34"/>
        <v>88.447412</v>
      </c>
      <c r="D119" s="30">
        <v>14.179326</v>
      </c>
      <c r="E119" s="30">
        <v>12.741265</v>
      </c>
      <c r="F119" s="30">
        <v>15.411213</v>
      </c>
      <c r="G119" s="30">
        <v>25.119422</v>
      </c>
      <c r="H119" s="30">
        <v>6.2928689999999996</v>
      </c>
      <c r="I119" s="30">
        <v>9.4335760000000004</v>
      </c>
      <c r="J119" s="30">
        <v>5.2697409999999998</v>
      </c>
      <c r="K119" s="30">
        <v>0</v>
      </c>
      <c r="L119" s="79">
        <v>0</v>
      </c>
      <c r="M119" s="74">
        <f t="shared" si="31"/>
        <v>93.456366000000003</v>
      </c>
      <c r="N119" s="18">
        <v>7.8986539999999996</v>
      </c>
      <c r="O119" s="18">
        <v>13.643560000000001</v>
      </c>
      <c r="P119" s="18">
        <v>10.751721999999999</v>
      </c>
      <c r="Q119" s="18">
        <v>9.0296990000000008</v>
      </c>
      <c r="R119" s="18">
        <v>12.181893000000001</v>
      </c>
      <c r="S119" s="18">
        <v>5.4195840000000004</v>
      </c>
      <c r="T119" s="18">
        <v>13.30438</v>
      </c>
      <c r="U119" s="18">
        <v>12.587508</v>
      </c>
      <c r="V119" s="81">
        <v>8.6393660000000008</v>
      </c>
      <c r="W119" s="90">
        <f t="shared" si="35"/>
        <v>-5.3596712716178163E-2</v>
      </c>
      <c r="X119" s="61">
        <f t="shared" si="36"/>
        <v>0.79515725084299183</v>
      </c>
      <c r="Y119" s="61">
        <f t="shared" si="37"/>
        <v>-6.6133399200795084E-2</v>
      </c>
      <c r="Z119" s="61">
        <f t="shared" si="38"/>
        <v>0.43337160317203161</v>
      </c>
      <c r="AA119" s="61">
        <f t="shared" si="39"/>
        <v>1.7818670367639053</v>
      </c>
      <c r="AB119" s="61">
        <f t="shared" si="40"/>
        <v>-0.48342437419208995</v>
      </c>
      <c r="AC119" s="61">
        <f t="shared" si="41"/>
        <v>0.74064577650240304</v>
      </c>
      <c r="AD119" s="61">
        <f t="shared" si="42"/>
        <v>-0.60390931407551496</v>
      </c>
      <c r="AE119" s="61">
        <f t="shared" si="32"/>
        <v>-1</v>
      </c>
      <c r="AF119" s="61">
        <f t="shared" si="33"/>
        <v>-1</v>
      </c>
    </row>
    <row r="120" spans="2:32" x14ac:dyDescent="0.3">
      <c r="B120" s="109" t="s">
        <v>48</v>
      </c>
      <c r="C120" s="74">
        <f t="shared" si="34"/>
        <v>257.85096600000003</v>
      </c>
      <c r="D120" s="30">
        <v>55.359073000000002</v>
      </c>
      <c r="E120" s="30">
        <v>43.262855999999999</v>
      </c>
      <c r="F120" s="30">
        <v>34.527914000000003</v>
      </c>
      <c r="G120" s="30">
        <v>43.393036000000002</v>
      </c>
      <c r="H120" s="30">
        <v>11.78679</v>
      </c>
      <c r="I120" s="30">
        <v>38.190863</v>
      </c>
      <c r="J120" s="30">
        <v>22.132338000000001</v>
      </c>
      <c r="K120" s="30">
        <v>0.159742</v>
      </c>
      <c r="L120" s="79">
        <v>9.038354</v>
      </c>
      <c r="M120" s="74">
        <f t="shared" si="31"/>
        <v>422.36331100000001</v>
      </c>
      <c r="N120" s="18">
        <v>62.153413999999998</v>
      </c>
      <c r="O120" s="18">
        <v>30.232240000000001</v>
      </c>
      <c r="P120" s="18">
        <v>44.07602</v>
      </c>
      <c r="Q120" s="18">
        <v>55.283307999999998</v>
      </c>
      <c r="R120" s="18">
        <v>44.563523000000004</v>
      </c>
      <c r="S120" s="18">
        <v>74.139864000000003</v>
      </c>
      <c r="T120" s="18">
        <v>45.167586</v>
      </c>
      <c r="U120" s="18">
        <v>29.546105000000001</v>
      </c>
      <c r="V120" s="81">
        <v>37.201250999999999</v>
      </c>
      <c r="W120" s="90">
        <f t="shared" si="35"/>
        <v>-0.3895043454662187</v>
      </c>
      <c r="X120" s="61">
        <f t="shared" si="36"/>
        <v>-0.10931565239521668</v>
      </c>
      <c r="Y120" s="61">
        <f t="shared" si="37"/>
        <v>0.43101721870427068</v>
      </c>
      <c r="Z120" s="61">
        <f t="shared" si="38"/>
        <v>-0.21662813475445375</v>
      </c>
      <c r="AA120" s="61">
        <f t="shared" si="39"/>
        <v>-0.21507888059086477</v>
      </c>
      <c r="AB120" s="61">
        <f t="shared" si="40"/>
        <v>-0.73550587551168256</v>
      </c>
      <c r="AC120" s="61">
        <f t="shared" si="41"/>
        <v>-0.48488085977605788</v>
      </c>
      <c r="AD120" s="61">
        <f t="shared" si="42"/>
        <v>-0.50999511021022914</v>
      </c>
      <c r="AE120" s="61">
        <f t="shared" si="32"/>
        <v>-0.99459346671921733</v>
      </c>
      <c r="AF120" s="61">
        <f t="shared" si="33"/>
        <v>-0.75704166507733839</v>
      </c>
    </row>
    <row r="121" spans="2:32" x14ac:dyDescent="0.3">
      <c r="B121" s="109" t="s">
        <v>73</v>
      </c>
      <c r="C121" s="74">
        <f t="shared" si="34"/>
        <v>3.6113249999999999</v>
      </c>
      <c r="D121" s="30">
        <v>0.198965</v>
      </c>
      <c r="E121" s="30">
        <v>0.275177</v>
      </c>
      <c r="F121" s="30">
        <v>2.3512879999999998</v>
      </c>
      <c r="G121" s="30">
        <v>2.8667999999999999E-2</v>
      </c>
      <c r="H121" s="30">
        <v>3.3506000000000001E-2</v>
      </c>
      <c r="I121" s="30">
        <v>0.27995399999999998</v>
      </c>
      <c r="J121" s="30">
        <v>0.44004799999999999</v>
      </c>
      <c r="K121" s="30">
        <v>3.7190000000000001E-3</v>
      </c>
      <c r="L121" s="79">
        <v>0</v>
      </c>
      <c r="M121" s="74">
        <f t="shared" si="31"/>
        <v>8.3228130000000018</v>
      </c>
      <c r="N121" s="18">
        <v>2.8395079999999999</v>
      </c>
      <c r="O121" s="18">
        <v>0.67876499999999995</v>
      </c>
      <c r="P121" s="18">
        <v>0.87968400000000002</v>
      </c>
      <c r="Q121" s="18">
        <v>0.53883999999999999</v>
      </c>
      <c r="R121" s="18">
        <v>0.63497700000000001</v>
      </c>
      <c r="S121" s="18">
        <v>0.589225</v>
      </c>
      <c r="T121" s="18">
        <v>0.24451800000000001</v>
      </c>
      <c r="U121" s="18">
        <v>1.322498</v>
      </c>
      <c r="V121" s="81">
        <v>0.59479800000000005</v>
      </c>
      <c r="W121" s="90">
        <f t="shared" si="35"/>
        <v>-0.56609321872304474</v>
      </c>
      <c r="X121" s="61">
        <f t="shared" si="36"/>
        <v>-0.92992976247997894</v>
      </c>
      <c r="Y121" s="61">
        <f t="shared" si="37"/>
        <v>-0.59459164806670928</v>
      </c>
      <c r="Z121" s="61">
        <f t="shared" si="38"/>
        <v>1.6728779880047835</v>
      </c>
      <c r="AA121" s="61">
        <f t="shared" si="39"/>
        <v>-0.94679682280454314</v>
      </c>
      <c r="AB121" s="61">
        <f t="shared" si="40"/>
        <v>-0.94723273441400235</v>
      </c>
      <c r="AC121" s="61">
        <f t="shared" si="41"/>
        <v>-0.52487759344902207</v>
      </c>
      <c r="AD121" s="61">
        <f t="shared" si="42"/>
        <v>0.79965483113717584</v>
      </c>
      <c r="AE121" s="61">
        <f t="shared" si="32"/>
        <v>-0.99718789744861613</v>
      </c>
      <c r="AF121" s="61">
        <f t="shared" si="33"/>
        <v>-1</v>
      </c>
    </row>
    <row r="122" spans="2:32" x14ac:dyDescent="0.3">
      <c r="B122" s="109" t="s">
        <v>78</v>
      </c>
      <c r="C122" s="74">
        <f t="shared" si="34"/>
        <v>1.144946</v>
      </c>
      <c r="D122" s="30">
        <v>0.128696</v>
      </c>
      <c r="E122" s="30">
        <v>0.11633300000000001</v>
      </c>
      <c r="F122" s="30">
        <v>0.44565100000000002</v>
      </c>
      <c r="G122" s="30">
        <v>9.4688999999999995E-2</v>
      </c>
      <c r="H122" s="30">
        <v>0.21405299999999999</v>
      </c>
      <c r="I122" s="30">
        <v>3.5453999999999999E-2</v>
      </c>
      <c r="J122" s="30">
        <v>0.11007</v>
      </c>
      <c r="K122" s="30">
        <v>0</v>
      </c>
      <c r="L122" s="79">
        <v>0</v>
      </c>
      <c r="M122" s="74">
        <f t="shared" si="31"/>
        <v>3.4996299999999998</v>
      </c>
      <c r="N122" s="18">
        <v>0.12637200000000001</v>
      </c>
      <c r="O122" s="18">
        <v>6.1898000000000002E-2</v>
      </c>
      <c r="P122" s="18">
        <v>0.43806200000000001</v>
      </c>
      <c r="Q122" s="18">
        <v>0.22844300000000001</v>
      </c>
      <c r="R122" s="18">
        <v>0.48017100000000001</v>
      </c>
      <c r="S122" s="18">
        <v>0.47159600000000002</v>
      </c>
      <c r="T122" s="18">
        <v>0.905829</v>
      </c>
      <c r="U122" s="18">
        <v>0.19788800000000001</v>
      </c>
      <c r="V122" s="81">
        <v>0.58937099999999998</v>
      </c>
      <c r="W122" s="90">
        <f t="shared" si="35"/>
        <v>-0.67283798572992004</v>
      </c>
      <c r="X122" s="61">
        <f t="shared" si="36"/>
        <v>1.8390149716709381E-2</v>
      </c>
      <c r="Y122" s="61">
        <f t="shared" si="37"/>
        <v>0.87943067627386995</v>
      </c>
      <c r="Z122" s="61">
        <f t="shared" si="38"/>
        <v>1.7324031758061631E-2</v>
      </c>
      <c r="AA122" s="61">
        <f t="shared" si="39"/>
        <v>-0.5855027293460513</v>
      </c>
      <c r="AB122" s="61">
        <f t="shared" si="40"/>
        <v>-0.55421506088455996</v>
      </c>
      <c r="AC122" s="61">
        <f t="shared" si="41"/>
        <v>-0.92482124530318321</v>
      </c>
      <c r="AD122" s="61">
        <f t="shared" si="42"/>
        <v>-0.87848699920183615</v>
      </c>
      <c r="AE122" s="61">
        <f t="shared" si="32"/>
        <v>-1</v>
      </c>
      <c r="AF122" s="61">
        <f t="shared" si="33"/>
        <v>-1</v>
      </c>
    </row>
    <row r="123" spans="2:32" x14ac:dyDescent="0.3">
      <c r="B123" s="109" t="s">
        <v>105</v>
      </c>
      <c r="C123" s="74">
        <f t="shared" si="34"/>
        <v>1558.778691</v>
      </c>
      <c r="D123" s="30">
        <v>34.190164000000003</v>
      </c>
      <c r="E123" s="30">
        <v>50.701022000000002</v>
      </c>
      <c r="F123" s="30">
        <v>59.933172999999996</v>
      </c>
      <c r="G123" s="30">
        <v>65.989292000000006</v>
      </c>
      <c r="H123" s="30">
        <v>38.161368000000003</v>
      </c>
      <c r="I123" s="30">
        <v>52.275049000000003</v>
      </c>
      <c r="J123" s="30">
        <v>67.559075000000007</v>
      </c>
      <c r="K123" s="30">
        <v>476.79458</v>
      </c>
      <c r="L123" s="79">
        <v>713.17496800000004</v>
      </c>
      <c r="M123" s="74">
        <f t="shared" si="31"/>
        <v>399.64048699999995</v>
      </c>
      <c r="N123" s="18">
        <v>25.132853999999998</v>
      </c>
      <c r="O123" s="18">
        <v>60.996290000000002</v>
      </c>
      <c r="P123" s="18">
        <v>32.305211999999997</v>
      </c>
      <c r="Q123" s="18">
        <v>44.627768000000003</v>
      </c>
      <c r="R123" s="18">
        <v>55.488385000000001</v>
      </c>
      <c r="S123" s="18">
        <v>60.937983000000003</v>
      </c>
      <c r="T123" s="18">
        <v>33.297393</v>
      </c>
      <c r="U123" s="18">
        <v>45.949362000000001</v>
      </c>
      <c r="V123" s="81">
        <v>40.905239999999999</v>
      </c>
      <c r="W123" s="90">
        <f t="shared" si="35"/>
        <v>2.9004523858464824</v>
      </c>
      <c r="X123" s="61">
        <f t="shared" si="36"/>
        <v>0.36037729738134816</v>
      </c>
      <c r="Y123" s="61">
        <f t="shared" si="37"/>
        <v>-0.16878515070342803</v>
      </c>
      <c r="Z123" s="61">
        <f t="shared" si="38"/>
        <v>0.85521683002730331</v>
      </c>
      <c r="AA123" s="61">
        <f t="shared" si="39"/>
        <v>0.47865992312230365</v>
      </c>
      <c r="AB123" s="61">
        <f t="shared" si="40"/>
        <v>-0.31226385485899433</v>
      </c>
      <c r="AC123" s="61">
        <f t="shared" si="41"/>
        <v>-0.14215984142435434</v>
      </c>
      <c r="AD123" s="61">
        <f t="shared" si="42"/>
        <v>1.0289598948482244</v>
      </c>
      <c r="AE123" s="61">
        <f t="shared" si="32"/>
        <v>9.3765223116699641</v>
      </c>
      <c r="AF123" s="61">
        <f t="shared" si="33"/>
        <v>16.434807080951</v>
      </c>
    </row>
    <row r="124" spans="2:32" x14ac:dyDescent="0.3">
      <c r="B124" s="109" t="s">
        <v>88</v>
      </c>
      <c r="C124" s="74">
        <f t="shared" si="34"/>
        <v>71.614919000000015</v>
      </c>
      <c r="D124" s="30">
        <v>6.8494529999999996</v>
      </c>
      <c r="E124" s="30">
        <v>7.0487840000000004</v>
      </c>
      <c r="F124" s="30">
        <v>5.3367300000000002</v>
      </c>
      <c r="G124" s="30">
        <v>17.789432999999999</v>
      </c>
      <c r="H124" s="30">
        <v>12.634302999999999</v>
      </c>
      <c r="I124" s="30">
        <v>7.8788169999999997</v>
      </c>
      <c r="J124" s="30">
        <v>13.900186</v>
      </c>
      <c r="K124" s="30">
        <v>0.15875800000000001</v>
      </c>
      <c r="L124" s="79">
        <v>1.8454999999999999E-2</v>
      </c>
      <c r="M124" s="74">
        <f t="shared" si="31"/>
        <v>88.060666999999995</v>
      </c>
      <c r="N124" s="18">
        <v>5.9921110000000004</v>
      </c>
      <c r="O124" s="18">
        <v>6.5603100000000003</v>
      </c>
      <c r="P124" s="18">
        <v>7.6834069999999999</v>
      </c>
      <c r="Q124" s="18">
        <v>13.897055</v>
      </c>
      <c r="R124" s="18">
        <v>8.3240020000000001</v>
      </c>
      <c r="S124" s="18">
        <v>7.6917689999999999</v>
      </c>
      <c r="T124" s="18">
        <v>8.9616070000000008</v>
      </c>
      <c r="U124" s="18">
        <v>10.485281000000001</v>
      </c>
      <c r="V124" s="81">
        <v>18.465125</v>
      </c>
      <c r="W124" s="90">
        <f t="shared" si="35"/>
        <v>-0.18675475169862132</v>
      </c>
      <c r="X124" s="61">
        <f t="shared" si="36"/>
        <v>0.14307845765874472</v>
      </c>
      <c r="Y124" s="61">
        <f t="shared" si="37"/>
        <v>7.4458981359112553E-2</v>
      </c>
      <c r="Z124" s="61">
        <f t="shared" si="38"/>
        <v>-0.30542141005936552</v>
      </c>
      <c r="AA124" s="61">
        <f t="shared" si="39"/>
        <v>0.28008653632010505</v>
      </c>
      <c r="AB124" s="61">
        <f t="shared" si="40"/>
        <v>0.51781594958771016</v>
      </c>
      <c r="AC124" s="61">
        <f t="shared" si="41"/>
        <v>2.4317942985547347E-2</v>
      </c>
      <c r="AD124" s="61">
        <f t="shared" si="42"/>
        <v>0.55108185395766607</v>
      </c>
      <c r="AE124" s="61">
        <f t="shared" si="32"/>
        <v>-0.9848589656300103</v>
      </c>
      <c r="AF124" s="61">
        <f t="shared" si="33"/>
        <v>-0.99900054833097529</v>
      </c>
    </row>
    <row r="125" spans="2:32" x14ac:dyDescent="0.3">
      <c r="B125" s="109" t="s">
        <v>110</v>
      </c>
      <c r="C125" s="74">
        <f t="shared" si="34"/>
        <v>9.6086000000000005E-2</v>
      </c>
      <c r="D125" s="30">
        <v>2.5000000000000001E-2</v>
      </c>
      <c r="E125" s="30">
        <v>7.1999999999999998E-3</v>
      </c>
      <c r="F125" s="30">
        <v>5.5885999999999998E-2</v>
      </c>
      <c r="G125" s="30">
        <v>0</v>
      </c>
      <c r="H125" s="30">
        <v>0</v>
      </c>
      <c r="I125" s="30">
        <v>8.0000000000000002E-3</v>
      </c>
      <c r="J125" s="30">
        <v>0</v>
      </c>
      <c r="K125" s="30">
        <v>0</v>
      </c>
      <c r="L125" s="79">
        <v>0</v>
      </c>
      <c r="M125" s="74">
        <f t="shared" si="31"/>
        <v>0.494423</v>
      </c>
      <c r="N125" s="18">
        <v>0</v>
      </c>
      <c r="O125" s="18">
        <v>4.2999999999999997E-2</v>
      </c>
      <c r="P125" s="18">
        <v>1.317E-3</v>
      </c>
      <c r="Q125" s="18">
        <v>0</v>
      </c>
      <c r="R125" s="18">
        <v>3.3702000000000003E-2</v>
      </c>
      <c r="S125" s="18">
        <v>0.13108600000000001</v>
      </c>
      <c r="T125" s="18">
        <v>4.9916000000000002E-2</v>
      </c>
      <c r="U125" s="18">
        <v>2.5999999999999999E-3</v>
      </c>
      <c r="V125" s="81">
        <v>0.23280200000000001</v>
      </c>
      <c r="W125" s="90">
        <f t="shared" si="35"/>
        <v>-0.80566033538083781</v>
      </c>
      <c r="X125" s="61" t="str">
        <f t="shared" si="36"/>
        <v>-</v>
      </c>
      <c r="Y125" s="61">
        <f t="shared" si="37"/>
        <v>-0.83255813953488378</v>
      </c>
      <c r="Z125" s="61">
        <f t="shared" si="38"/>
        <v>41.434320425208803</v>
      </c>
      <c r="AA125" s="61" t="str">
        <f t="shared" si="39"/>
        <v>-</v>
      </c>
      <c r="AB125" s="61">
        <f t="shared" si="40"/>
        <v>-1</v>
      </c>
      <c r="AC125" s="61">
        <f t="shared" si="41"/>
        <v>-0.93897136231176481</v>
      </c>
      <c r="AD125" s="61">
        <f t="shared" si="42"/>
        <v>-1</v>
      </c>
      <c r="AE125" s="61">
        <f t="shared" si="32"/>
        <v>-1</v>
      </c>
      <c r="AF125" s="61">
        <f t="shared" si="33"/>
        <v>-1</v>
      </c>
    </row>
    <row r="126" spans="2:32" x14ac:dyDescent="0.3">
      <c r="B126" s="109" t="s">
        <v>101</v>
      </c>
      <c r="C126" s="74">
        <f t="shared" si="34"/>
        <v>9.3904800000000002</v>
      </c>
      <c r="D126" s="30">
        <v>3.8447740000000001</v>
      </c>
      <c r="E126" s="30">
        <v>1.5438E-2</v>
      </c>
      <c r="F126" s="30">
        <v>5.2947000000000001E-2</v>
      </c>
      <c r="G126" s="30">
        <v>4.9629E-2</v>
      </c>
      <c r="H126" s="30">
        <v>0.54538500000000001</v>
      </c>
      <c r="I126" s="30">
        <v>0.34931699999999999</v>
      </c>
      <c r="J126" s="30">
        <v>4.5329899999999999</v>
      </c>
      <c r="K126" s="30">
        <v>0</v>
      </c>
      <c r="L126" s="79">
        <v>0</v>
      </c>
      <c r="M126" s="74">
        <f t="shared" si="31"/>
        <v>25.446369999999998</v>
      </c>
      <c r="N126" s="18">
        <v>0.40135100000000001</v>
      </c>
      <c r="O126" s="18">
        <v>0.210065</v>
      </c>
      <c r="P126" s="18">
        <v>10.610588999999999</v>
      </c>
      <c r="Q126" s="18">
        <v>0.55726200000000004</v>
      </c>
      <c r="R126" s="18">
        <v>7.2674329999999996</v>
      </c>
      <c r="S126" s="18">
        <v>0.515907</v>
      </c>
      <c r="T126" s="18">
        <v>2.5557E-2</v>
      </c>
      <c r="U126" s="18">
        <v>5.8318240000000001</v>
      </c>
      <c r="V126" s="81">
        <v>2.6381999999999999E-2</v>
      </c>
      <c r="W126" s="90">
        <f t="shared" si="35"/>
        <v>-0.63096976110934477</v>
      </c>
      <c r="X126" s="61">
        <f t="shared" si="36"/>
        <v>8.5795799686558656</v>
      </c>
      <c r="Y126" s="61">
        <f t="shared" si="37"/>
        <v>-0.92650846166662704</v>
      </c>
      <c r="Z126" s="61">
        <f t="shared" si="38"/>
        <v>-0.99500998483684555</v>
      </c>
      <c r="AA126" s="61">
        <f t="shared" si="39"/>
        <v>-0.91094135254153341</v>
      </c>
      <c r="AB126" s="61">
        <f t="shared" si="40"/>
        <v>-0.92495493250505367</v>
      </c>
      <c r="AC126" s="61">
        <f t="shared" si="41"/>
        <v>-0.32290703557036449</v>
      </c>
      <c r="AD126" s="61">
        <f t="shared" si="42"/>
        <v>176.3678444261846</v>
      </c>
      <c r="AE126" s="61">
        <f t="shared" si="32"/>
        <v>-1</v>
      </c>
      <c r="AF126" s="61">
        <f t="shared" si="33"/>
        <v>-1</v>
      </c>
    </row>
    <row r="127" spans="2:32" x14ac:dyDescent="0.3">
      <c r="B127" s="109" t="s">
        <v>53</v>
      </c>
      <c r="C127" s="74">
        <f t="shared" si="34"/>
        <v>197.991221</v>
      </c>
      <c r="D127" s="30">
        <v>33.808435000000003</v>
      </c>
      <c r="E127" s="30">
        <v>38.494168999999999</v>
      </c>
      <c r="F127" s="30">
        <v>22.448785000000001</v>
      </c>
      <c r="G127" s="30">
        <v>63.712839000000002</v>
      </c>
      <c r="H127" s="30">
        <v>10.647767</v>
      </c>
      <c r="I127" s="30">
        <v>16.632382</v>
      </c>
      <c r="J127" s="30">
        <v>12.246843999999999</v>
      </c>
      <c r="K127" s="30">
        <v>0</v>
      </c>
      <c r="L127" s="79">
        <v>0</v>
      </c>
      <c r="M127" s="74">
        <f t="shared" si="31"/>
        <v>350.37166200000001</v>
      </c>
      <c r="N127" s="18">
        <v>47.718736999999997</v>
      </c>
      <c r="O127" s="18">
        <v>29.548618000000001</v>
      </c>
      <c r="P127" s="18">
        <v>23.349201999999998</v>
      </c>
      <c r="Q127" s="18">
        <v>41.978945000000003</v>
      </c>
      <c r="R127" s="18">
        <v>56.259673999999997</v>
      </c>
      <c r="S127" s="18">
        <v>27.061471000000001</v>
      </c>
      <c r="T127" s="18">
        <v>38.571195000000003</v>
      </c>
      <c r="U127" s="18">
        <v>51.217314000000002</v>
      </c>
      <c r="V127" s="81">
        <v>34.666505999999998</v>
      </c>
      <c r="W127" s="90">
        <f t="shared" si="35"/>
        <v>-0.43491086045651717</v>
      </c>
      <c r="X127" s="61">
        <f t="shared" si="36"/>
        <v>-0.29150608072464268</v>
      </c>
      <c r="Y127" s="61">
        <f t="shared" si="37"/>
        <v>0.30274008077129011</v>
      </c>
      <c r="Z127" s="61">
        <f t="shared" si="38"/>
        <v>-3.85630738044066E-2</v>
      </c>
      <c r="AA127" s="61">
        <f t="shared" si="39"/>
        <v>0.51773321125626182</v>
      </c>
      <c r="AB127" s="61">
        <f t="shared" si="40"/>
        <v>-0.81073891398659725</v>
      </c>
      <c r="AC127" s="61">
        <f t="shared" si="41"/>
        <v>-0.38538514776229282</v>
      </c>
      <c r="AD127" s="61">
        <f t="shared" si="42"/>
        <v>-0.68248730691387705</v>
      </c>
      <c r="AE127" s="61">
        <f t="shared" si="32"/>
        <v>-1</v>
      </c>
      <c r="AF127" s="61">
        <f t="shared" si="33"/>
        <v>-1</v>
      </c>
    </row>
    <row r="128" spans="2:32" x14ac:dyDescent="0.3">
      <c r="B128" s="109" t="s">
        <v>67</v>
      </c>
      <c r="C128" s="74">
        <f t="shared" si="34"/>
        <v>18.278053</v>
      </c>
      <c r="D128" s="30">
        <v>0.67516299999999996</v>
      </c>
      <c r="E128" s="30">
        <v>5.3817729999999999</v>
      </c>
      <c r="F128" s="30">
        <v>10.333162</v>
      </c>
      <c r="G128" s="30">
        <v>0.28317500000000001</v>
      </c>
      <c r="H128" s="30">
        <v>0.561859</v>
      </c>
      <c r="I128" s="30">
        <v>0.13997599999999999</v>
      </c>
      <c r="J128" s="30">
        <v>0.89639100000000005</v>
      </c>
      <c r="K128" s="30">
        <v>1.554E-3</v>
      </c>
      <c r="L128" s="79">
        <v>5.0000000000000001E-3</v>
      </c>
      <c r="M128" s="74">
        <f t="shared" si="31"/>
        <v>17.163616999999999</v>
      </c>
      <c r="N128" s="18">
        <v>0.29523300000000002</v>
      </c>
      <c r="O128" s="18">
        <v>1.290586</v>
      </c>
      <c r="P128" s="18">
        <v>5.2561260000000001</v>
      </c>
      <c r="Q128" s="18">
        <v>1.9386570000000001</v>
      </c>
      <c r="R128" s="18">
        <v>3.5448650000000002</v>
      </c>
      <c r="S128" s="18">
        <v>0.98818899999999998</v>
      </c>
      <c r="T128" s="18">
        <v>1.421702</v>
      </c>
      <c r="U128" s="18">
        <v>1.409411</v>
      </c>
      <c r="V128" s="81">
        <v>1.018848</v>
      </c>
      <c r="W128" s="90">
        <f t="shared" si="35"/>
        <v>6.4930136812071826E-2</v>
      </c>
      <c r="X128" s="61">
        <f t="shared" si="36"/>
        <v>1.2868818865099767</v>
      </c>
      <c r="Y128" s="61">
        <f t="shared" si="37"/>
        <v>3.170022764852555</v>
      </c>
      <c r="Z128" s="61">
        <f t="shared" si="38"/>
        <v>0.96592737693122266</v>
      </c>
      <c r="AA128" s="61">
        <f t="shared" si="39"/>
        <v>-0.85393238721444797</v>
      </c>
      <c r="AB128" s="61">
        <f t="shared" si="40"/>
        <v>-0.84150059311144432</v>
      </c>
      <c r="AC128" s="61">
        <f t="shared" si="41"/>
        <v>-0.85835098346571359</v>
      </c>
      <c r="AD128" s="61">
        <f t="shared" si="42"/>
        <v>-0.36949445101716105</v>
      </c>
      <c r="AE128" s="61">
        <f t="shared" si="32"/>
        <v>-0.9988974117556908</v>
      </c>
      <c r="AF128" s="61">
        <f t="shared" si="33"/>
        <v>-0.99509249662363763</v>
      </c>
    </row>
    <row r="129" spans="1:32" x14ac:dyDescent="0.3">
      <c r="B129" s="109" t="s">
        <v>106</v>
      </c>
      <c r="C129" s="74">
        <f t="shared" si="34"/>
        <v>9.3065750000000005</v>
      </c>
      <c r="D129" s="30">
        <v>0.239367</v>
      </c>
      <c r="E129" s="30">
        <v>0.46188000000000001</v>
      </c>
      <c r="F129" s="30">
        <v>0.81374299999999999</v>
      </c>
      <c r="G129" s="30">
        <v>0</v>
      </c>
      <c r="H129" s="30">
        <v>0</v>
      </c>
      <c r="I129" s="30">
        <v>0.18526000000000001</v>
      </c>
      <c r="J129" s="30">
        <v>1.1310089999999999</v>
      </c>
      <c r="K129" s="30">
        <v>4.9815430000000003</v>
      </c>
      <c r="L129" s="79">
        <v>1.493773</v>
      </c>
      <c r="M129" s="74">
        <f t="shared" si="31"/>
        <v>8.916583000000001</v>
      </c>
      <c r="N129" s="18">
        <v>1.0758289999999999</v>
      </c>
      <c r="O129" s="18">
        <v>4.9362000000000003E-2</v>
      </c>
      <c r="P129" s="18">
        <v>0.80878499999999998</v>
      </c>
      <c r="Q129" s="18">
        <v>1.9311160000000001</v>
      </c>
      <c r="R129" s="18">
        <v>1.142952</v>
      </c>
      <c r="S129" s="18">
        <v>2.787779</v>
      </c>
      <c r="T129" s="18">
        <v>0.10384699999999999</v>
      </c>
      <c r="U129" s="18">
        <v>0.88664399999999999</v>
      </c>
      <c r="V129" s="81">
        <v>0.130269</v>
      </c>
      <c r="W129" s="90">
        <f t="shared" si="35"/>
        <v>4.3737830960582036E-2</v>
      </c>
      <c r="X129" s="61">
        <f t="shared" si="36"/>
        <v>-0.77750460342675276</v>
      </c>
      <c r="Y129" s="61">
        <f t="shared" si="37"/>
        <v>8.3569952595113648</v>
      </c>
      <c r="Z129" s="61">
        <f t="shared" si="38"/>
        <v>6.1301829287141452E-3</v>
      </c>
      <c r="AA129" s="61">
        <f t="shared" si="39"/>
        <v>-1</v>
      </c>
      <c r="AB129" s="61">
        <f t="shared" si="40"/>
        <v>-1</v>
      </c>
      <c r="AC129" s="61">
        <f t="shared" si="41"/>
        <v>-0.93354566484646018</v>
      </c>
      <c r="AD129" s="61">
        <f t="shared" si="42"/>
        <v>9.8911090354078599</v>
      </c>
      <c r="AE129" s="61">
        <f t="shared" si="32"/>
        <v>4.6184252078624572</v>
      </c>
      <c r="AF129" s="61">
        <f t="shared" si="33"/>
        <v>10.466834012696804</v>
      </c>
    </row>
    <row r="130" spans="1:32" x14ac:dyDescent="0.3">
      <c r="B130" s="109" t="s">
        <v>108</v>
      </c>
      <c r="C130" s="74">
        <f t="shared" si="34"/>
        <v>9.1452969999999993</v>
      </c>
      <c r="D130" s="30">
        <v>0.02</v>
      </c>
      <c r="E130" s="30">
        <v>1.354344</v>
      </c>
      <c r="F130" s="30">
        <v>0.53753799999999996</v>
      </c>
      <c r="G130" s="30">
        <v>0</v>
      </c>
      <c r="H130" s="30">
        <v>0.69440199999999996</v>
      </c>
      <c r="I130" s="30">
        <v>0.19084200000000001</v>
      </c>
      <c r="J130" s="30">
        <v>6.3481709999999998</v>
      </c>
      <c r="K130" s="30">
        <v>0</v>
      </c>
      <c r="L130" s="79">
        <v>0</v>
      </c>
      <c r="M130" s="74">
        <f t="shared" si="31"/>
        <v>2.6367440000000002</v>
      </c>
      <c r="N130" s="18">
        <v>3.4896999999999997E-2</v>
      </c>
      <c r="O130" s="18">
        <v>5.5868000000000001E-2</v>
      </c>
      <c r="P130" s="18">
        <v>0.118988</v>
      </c>
      <c r="Q130" s="18">
        <v>6.2035E-2</v>
      </c>
      <c r="R130" s="18">
        <v>0.49259199999999997</v>
      </c>
      <c r="S130" s="18">
        <v>0.22695499999999999</v>
      </c>
      <c r="T130" s="18">
        <v>5.4698999999999998E-2</v>
      </c>
      <c r="U130" s="18">
        <v>1.5907100000000001</v>
      </c>
      <c r="V130" s="81">
        <v>0</v>
      </c>
      <c r="W130" s="90">
        <f t="shared" si="35"/>
        <v>2.4684053514486042</v>
      </c>
      <c r="X130" s="61">
        <f t="shared" si="36"/>
        <v>-0.42688483250709219</v>
      </c>
      <c r="Y130" s="61">
        <f t="shared" si="37"/>
        <v>23.241855802964128</v>
      </c>
      <c r="Z130" s="61">
        <f t="shared" si="38"/>
        <v>3.5175816048677175</v>
      </c>
      <c r="AA130" s="61">
        <f t="shared" si="39"/>
        <v>-1</v>
      </c>
      <c r="AB130" s="61">
        <f t="shared" si="40"/>
        <v>0.40968996654432055</v>
      </c>
      <c r="AC130" s="61">
        <f t="shared" si="41"/>
        <v>-0.15911964926967892</v>
      </c>
      <c r="AD130" s="61">
        <f t="shared" si="42"/>
        <v>115.05643613228762</v>
      </c>
      <c r="AE130" s="61">
        <f t="shared" si="32"/>
        <v>-1</v>
      </c>
      <c r="AF130" s="61" t="str">
        <f t="shared" si="33"/>
        <v>-</v>
      </c>
    </row>
    <row r="131" spans="1:32" x14ac:dyDescent="0.3">
      <c r="B131" s="109" t="s">
        <v>109</v>
      </c>
      <c r="C131" s="74">
        <f t="shared" si="34"/>
        <v>48.328448000000002</v>
      </c>
      <c r="D131" s="30">
        <v>3.4627279999999998</v>
      </c>
      <c r="E131" s="30">
        <v>12.815529</v>
      </c>
      <c r="F131" s="30">
        <v>7.1044460000000003</v>
      </c>
      <c r="G131" s="30">
        <v>2.6840440000000001</v>
      </c>
      <c r="H131" s="30">
        <v>8.4623360000000005</v>
      </c>
      <c r="I131" s="30">
        <v>7.4688090000000003</v>
      </c>
      <c r="J131" s="30">
        <v>6.3305559999999996</v>
      </c>
      <c r="K131" s="30">
        <v>0</v>
      </c>
      <c r="L131" s="79">
        <v>0</v>
      </c>
      <c r="M131" s="74">
        <f t="shared" si="31"/>
        <v>64.150528999999992</v>
      </c>
      <c r="N131" s="18">
        <v>7.2811450000000004</v>
      </c>
      <c r="O131" s="18">
        <v>4.7043359999999996</v>
      </c>
      <c r="P131" s="18">
        <v>6.2684759999999997</v>
      </c>
      <c r="Q131" s="18">
        <v>6.2284449999999998</v>
      </c>
      <c r="R131" s="18">
        <v>13.870362999999999</v>
      </c>
      <c r="S131" s="18">
        <v>5.2530869999999998</v>
      </c>
      <c r="T131" s="18">
        <v>4.3641430000000003</v>
      </c>
      <c r="U131" s="18">
        <v>7.5486800000000001</v>
      </c>
      <c r="V131" s="81">
        <v>8.6318540000000006</v>
      </c>
      <c r="W131" s="90">
        <f t="shared" si="35"/>
        <v>-0.24663991469189583</v>
      </c>
      <c r="X131" s="61">
        <f t="shared" si="36"/>
        <v>-0.52442534793634799</v>
      </c>
      <c r="Y131" s="61">
        <f t="shared" si="37"/>
        <v>1.7241950830042754</v>
      </c>
      <c r="Z131" s="61">
        <f t="shared" si="38"/>
        <v>0.13336096365368566</v>
      </c>
      <c r="AA131" s="61">
        <f t="shared" si="39"/>
        <v>-0.56906675743303503</v>
      </c>
      <c r="AB131" s="61">
        <f t="shared" si="40"/>
        <v>-0.38989801492578091</v>
      </c>
      <c r="AC131" s="61">
        <f t="shared" si="41"/>
        <v>0.42179427068312414</v>
      </c>
      <c r="AD131" s="61">
        <f t="shared" si="42"/>
        <v>0.45058399782041958</v>
      </c>
      <c r="AE131" s="61">
        <f t="shared" si="32"/>
        <v>-1</v>
      </c>
      <c r="AF131" s="61">
        <f t="shared" si="33"/>
        <v>-1</v>
      </c>
    </row>
    <row r="132" spans="1:32" x14ac:dyDescent="0.3">
      <c r="B132" s="109" t="s">
        <v>107</v>
      </c>
      <c r="C132" s="74">
        <f t="shared" si="34"/>
        <v>9.8633890000000015</v>
      </c>
      <c r="D132" s="30">
        <v>0.35077999999999998</v>
      </c>
      <c r="E132" s="30">
        <v>2.8493819999999999</v>
      </c>
      <c r="F132" s="30">
        <v>3.3741159999999999</v>
      </c>
      <c r="G132" s="30">
        <v>0.198072</v>
      </c>
      <c r="H132" s="30">
        <v>0.50909000000000004</v>
      </c>
      <c r="I132" s="30">
        <v>1.5848999999999999E-2</v>
      </c>
      <c r="J132" s="30">
        <v>2.4658380000000002</v>
      </c>
      <c r="K132" s="30">
        <v>0</v>
      </c>
      <c r="L132" s="79">
        <v>0.100262</v>
      </c>
      <c r="M132" s="74">
        <f t="shared" si="31"/>
        <v>25.852638999999996</v>
      </c>
      <c r="N132" s="18">
        <v>4.0352350000000001</v>
      </c>
      <c r="O132" s="18">
        <v>8.1503599999999992</v>
      </c>
      <c r="P132" s="18">
        <v>2.44095</v>
      </c>
      <c r="Q132" s="18">
        <v>1.747933</v>
      </c>
      <c r="R132" s="18">
        <v>3.7022189999999999</v>
      </c>
      <c r="S132" s="18">
        <v>1.5437639999999999</v>
      </c>
      <c r="T132" s="18">
        <v>1.3699399999999999</v>
      </c>
      <c r="U132" s="18">
        <v>2.171977</v>
      </c>
      <c r="V132" s="81">
        <v>0.69026100000000001</v>
      </c>
      <c r="W132" s="90">
        <f t="shared" si="35"/>
        <v>-0.61847651220442124</v>
      </c>
      <c r="X132" s="61">
        <f t="shared" si="36"/>
        <v>-0.91307073813544937</v>
      </c>
      <c r="Y132" s="61">
        <f t="shared" si="37"/>
        <v>-0.65039801922859852</v>
      </c>
      <c r="Z132" s="61">
        <f t="shared" si="38"/>
        <v>0.38229623712079319</v>
      </c>
      <c r="AA132" s="61">
        <f t="shared" si="39"/>
        <v>-0.88668215543730799</v>
      </c>
      <c r="AB132" s="61">
        <f t="shared" si="40"/>
        <v>-0.86249057659744066</v>
      </c>
      <c r="AC132" s="61">
        <f t="shared" si="41"/>
        <v>-0.98973353440033585</v>
      </c>
      <c r="AD132" s="61">
        <f t="shared" si="42"/>
        <v>0.79996058221527977</v>
      </c>
      <c r="AE132" s="61">
        <f t="shared" si="32"/>
        <v>-1</v>
      </c>
      <c r="AF132" s="61">
        <f t="shared" si="33"/>
        <v>-0.85474769688567076</v>
      </c>
    </row>
    <row r="133" spans="1:32" x14ac:dyDescent="0.3">
      <c r="B133" s="109" t="s">
        <v>74</v>
      </c>
      <c r="C133" s="74">
        <f t="shared" si="34"/>
        <v>265.726561</v>
      </c>
      <c r="D133" s="30">
        <v>57.021206999999997</v>
      </c>
      <c r="E133" s="30">
        <v>31.801537</v>
      </c>
      <c r="F133" s="30">
        <v>34.207662999999997</v>
      </c>
      <c r="G133" s="30">
        <v>31.622700999999999</v>
      </c>
      <c r="H133" s="30">
        <v>33.473604000000002</v>
      </c>
      <c r="I133" s="30">
        <v>27.730266</v>
      </c>
      <c r="J133" s="30">
        <v>49.869582999999999</v>
      </c>
      <c r="K133" s="30">
        <v>0</v>
      </c>
      <c r="L133" s="79">
        <v>0</v>
      </c>
      <c r="M133" s="74">
        <f t="shared" si="31"/>
        <v>295.69402200000002</v>
      </c>
      <c r="N133" s="18">
        <v>31.837562999999999</v>
      </c>
      <c r="O133" s="18">
        <v>34.036141999999998</v>
      </c>
      <c r="P133" s="18">
        <v>36.603906000000002</v>
      </c>
      <c r="Q133" s="18">
        <v>24.148986000000001</v>
      </c>
      <c r="R133" s="18">
        <v>29.331232</v>
      </c>
      <c r="S133" s="18">
        <v>39.983882000000001</v>
      </c>
      <c r="T133" s="18">
        <v>27.617749</v>
      </c>
      <c r="U133" s="18">
        <v>52.725755999999997</v>
      </c>
      <c r="V133" s="81">
        <v>19.408805999999998</v>
      </c>
      <c r="W133" s="90">
        <f t="shared" si="35"/>
        <v>-0.10134618480721269</v>
      </c>
      <c r="X133" s="61">
        <f t="shared" si="36"/>
        <v>0.79100413558663396</v>
      </c>
      <c r="Y133" s="61">
        <f t="shared" si="37"/>
        <v>-6.565388638935632E-2</v>
      </c>
      <c r="Z133" s="61">
        <f t="shared" si="38"/>
        <v>-6.5464133800365643E-2</v>
      </c>
      <c r="AA133" s="61">
        <f t="shared" si="39"/>
        <v>0.30948359488054678</v>
      </c>
      <c r="AB133" s="61">
        <f t="shared" si="40"/>
        <v>0.14122734428611805</v>
      </c>
      <c r="AC133" s="61">
        <f t="shared" si="41"/>
        <v>-0.30646388962432414</v>
      </c>
      <c r="AD133" s="61">
        <f t="shared" si="42"/>
        <v>0.80570773526835948</v>
      </c>
      <c r="AE133" s="61">
        <f t="shared" si="32"/>
        <v>-1</v>
      </c>
      <c r="AF133" s="61">
        <f t="shared" si="33"/>
        <v>-1</v>
      </c>
    </row>
    <row r="134" spans="1:32" x14ac:dyDescent="0.3">
      <c r="B134" s="109" t="s">
        <v>119</v>
      </c>
      <c r="C134" s="74">
        <f t="shared" si="34"/>
        <v>29.394630999999997</v>
      </c>
      <c r="D134" s="30">
        <v>4.2247950000000003</v>
      </c>
      <c r="E134" s="30">
        <v>8.2578200000000006</v>
      </c>
      <c r="F134" s="30">
        <v>2.7293609999999999</v>
      </c>
      <c r="G134" s="30">
        <v>3.0811489999999999</v>
      </c>
      <c r="H134" s="30">
        <v>1.085734</v>
      </c>
      <c r="I134" s="30">
        <v>1.770775</v>
      </c>
      <c r="J134" s="30">
        <v>8.2449969999999997</v>
      </c>
      <c r="K134" s="30">
        <v>0</v>
      </c>
      <c r="L134" s="79">
        <v>0</v>
      </c>
      <c r="M134" s="74">
        <f t="shared" si="31"/>
        <v>59.509697000000003</v>
      </c>
      <c r="N134" s="18">
        <v>1.8321750000000001</v>
      </c>
      <c r="O134" s="18">
        <v>4.3065360000000004</v>
      </c>
      <c r="P134" s="18">
        <v>10.797852000000001</v>
      </c>
      <c r="Q134" s="18">
        <v>4.544295</v>
      </c>
      <c r="R134" s="18">
        <v>5.4109990000000003</v>
      </c>
      <c r="S134" s="18">
        <v>10.052966</v>
      </c>
      <c r="T134" s="18">
        <v>3.537998</v>
      </c>
      <c r="U134" s="18">
        <v>10.782541</v>
      </c>
      <c r="V134" s="81">
        <v>8.2443349999999995</v>
      </c>
      <c r="W134" s="90">
        <f t="shared" si="35"/>
        <v>-0.50605308912932301</v>
      </c>
      <c r="X134" s="61">
        <f t="shared" si="36"/>
        <v>1.3058905399320482</v>
      </c>
      <c r="Y134" s="61">
        <f t="shared" si="37"/>
        <v>0.91750864267708421</v>
      </c>
      <c r="Z134" s="61">
        <f t="shared" si="38"/>
        <v>-0.7472311159663978</v>
      </c>
      <c r="AA134" s="61">
        <f t="shared" si="39"/>
        <v>-0.32197425563261184</v>
      </c>
      <c r="AB134" s="61">
        <f t="shared" si="40"/>
        <v>-0.79934684889056529</v>
      </c>
      <c r="AC134" s="61">
        <f t="shared" si="41"/>
        <v>-0.82385546713278446</v>
      </c>
      <c r="AD134" s="61">
        <f t="shared" si="42"/>
        <v>1.3304131319463717</v>
      </c>
      <c r="AE134" s="61">
        <f t="shared" si="32"/>
        <v>-1</v>
      </c>
      <c r="AF134" s="61">
        <f t="shared" si="33"/>
        <v>-1</v>
      </c>
    </row>
    <row r="135" spans="1:32" x14ac:dyDescent="0.3">
      <c r="B135" s="109" t="s">
        <v>126</v>
      </c>
      <c r="C135" s="74">
        <f t="shared" si="34"/>
        <v>58.237254</v>
      </c>
      <c r="D135" s="30">
        <v>5.7020879999999998</v>
      </c>
      <c r="E135" s="30">
        <v>4.9245999999999999</v>
      </c>
      <c r="F135" s="30">
        <v>8.5241679999999995</v>
      </c>
      <c r="G135" s="30">
        <v>6.6761999999999997</v>
      </c>
      <c r="H135" s="30">
        <v>10.793575000000001</v>
      </c>
      <c r="I135" s="30">
        <v>9.3941579999999991</v>
      </c>
      <c r="J135" s="30">
        <v>12.045642000000001</v>
      </c>
      <c r="K135" s="30">
        <v>4.5828000000000001E-2</v>
      </c>
      <c r="L135" s="79">
        <v>0.130995</v>
      </c>
      <c r="M135" s="74">
        <f t="shared" si="31"/>
        <v>77.402397999999991</v>
      </c>
      <c r="N135" s="18">
        <v>7.8505520000000004</v>
      </c>
      <c r="O135" s="18">
        <v>8.2007320000000004</v>
      </c>
      <c r="P135" s="18">
        <v>15.159577000000001</v>
      </c>
      <c r="Q135" s="18">
        <v>10.856840999999999</v>
      </c>
      <c r="R135" s="18">
        <v>5.9875429999999996</v>
      </c>
      <c r="S135" s="18">
        <v>5.5377939999999999</v>
      </c>
      <c r="T135" s="18">
        <v>10.252751999999999</v>
      </c>
      <c r="U135" s="18">
        <v>7.8241620000000003</v>
      </c>
      <c r="V135" s="81">
        <v>5.7324450000000002</v>
      </c>
      <c r="W135" s="90">
        <f t="shared" si="35"/>
        <v>-0.2476040083409301</v>
      </c>
      <c r="X135" s="61">
        <f t="shared" si="36"/>
        <v>-0.27367043744185127</v>
      </c>
      <c r="Y135" s="61">
        <f t="shared" si="37"/>
        <v>-0.39949263065784868</v>
      </c>
      <c r="Z135" s="61">
        <f t="shared" si="38"/>
        <v>-0.43770409952731537</v>
      </c>
      <c r="AA135" s="61">
        <f t="shared" si="39"/>
        <v>-0.38506974542594852</v>
      </c>
      <c r="AB135" s="61">
        <f t="shared" si="40"/>
        <v>0.8026718137974127</v>
      </c>
      <c r="AC135" s="61">
        <f t="shared" si="41"/>
        <v>0.69637187659923772</v>
      </c>
      <c r="AD135" s="61">
        <f t="shared" si="42"/>
        <v>0.17486914732746883</v>
      </c>
      <c r="AE135" s="61">
        <f t="shared" si="32"/>
        <v>-0.99414275931403262</v>
      </c>
      <c r="AF135" s="61">
        <f t="shared" si="33"/>
        <v>-0.97714849422890238</v>
      </c>
    </row>
    <row r="136" spans="1:32" x14ac:dyDescent="0.3">
      <c r="B136" s="109" t="s">
        <v>37</v>
      </c>
      <c r="C136" s="74">
        <f t="shared" ref="C136:C143" si="43">SUM(D136:L136)</f>
        <v>23.160515999999994</v>
      </c>
      <c r="D136" s="30">
        <v>7.8907939999999996</v>
      </c>
      <c r="E136" s="30">
        <v>4.5590089999999996</v>
      </c>
      <c r="F136" s="30">
        <v>4.198448</v>
      </c>
      <c r="G136" s="30">
        <v>0.46007300000000001</v>
      </c>
      <c r="H136" s="30">
        <v>0.99567499999999998</v>
      </c>
      <c r="I136" s="30">
        <v>0.98402900000000004</v>
      </c>
      <c r="J136" s="30">
        <v>0.63196600000000003</v>
      </c>
      <c r="K136" s="30">
        <v>1.337909</v>
      </c>
      <c r="L136" s="79">
        <v>2.1026129999999998</v>
      </c>
      <c r="M136" s="74">
        <f t="shared" si="31"/>
        <v>32.460907999999996</v>
      </c>
      <c r="N136" s="18">
        <v>4.6706029999999998</v>
      </c>
      <c r="O136" s="18">
        <v>3.6919179999999998</v>
      </c>
      <c r="P136" s="18">
        <v>2.4116330000000001</v>
      </c>
      <c r="Q136" s="18">
        <v>1.989676</v>
      </c>
      <c r="R136" s="18">
        <v>2.266686</v>
      </c>
      <c r="S136" s="18">
        <v>2.5860829999999999</v>
      </c>
      <c r="T136" s="18">
        <v>4.7382989999999996</v>
      </c>
      <c r="U136" s="18">
        <v>4.7622540000000004</v>
      </c>
      <c r="V136" s="81">
        <v>5.343756</v>
      </c>
      <c r="W136" s="90">
        <f t="shared" ref="W136:W144" si="44">IF(ISERROR(C136/M136-1),"-",(C136/M136-1))</f>
        <v>-0.28651053137515448</v>
      </c>
      <c r="X136" s="61">
        <f t="shared" ref="X136:X144" si="45">IF(ISERROR(D136/N136-1),"-",(D136/N136-1))</f>
        <v>0.68945936959317677</v>
      </c>
      <c r="Y136" s="61">
        <f t="shared" ref="Y136:Y144" si="46">IF(ISERROR(E136/O136-1),"-",(E136/O136-1))</f>
        <v>0.23486193355323715</v>
      </c>
      <c r="Z136" s="61">
        <f t="shared" ref="Z136:Z144" si="47">IF(ISERROR(F136/P136-1),"-",(F136/P136-1))</f>
        <v>0.74091497338110712</v>
      </c>
      <c r="AA136" s="61">
        <f t="shared" ref="AA136:AA144" si="48">IF(ISERROR(G136/Q136-1),"-",(G136/Q136-1))</f>
        <v>-0.7687698901730734</v>
      </c>
      <c r="AB136" s="61">
        <f t="shared" ref="AB136:AB144" si="49">IF(ISERROR(H136/R136-1),"-",(H136/R136-1))</f>
        <v>-0.56073536431601023</v>
      </c>
      <c r="AC136" s="61">
        <f t="shared" ref="AC136:AC144" si="50">IF(ISERROR(I136/S136-1),"-",(I136/S136-1))</f>
        <v>-0.61949055772765216</v>
      </c>
      <c r="AD136" s="61">
        <f t="shared" ref="AD136:AD144" si="51">IF(ISERROR(J136/T136-1),"-",(J136/T136-1))</f>
        <v>-0.86662597695924215</v>
      </c>
      <c r="AE136" s="61">
        <f t="shared" si="32"/>
        <v>-0.71905971416056347</v>
      </c>
      <c r="AF136" s="61">
        <f t="shared" si="33"/>
        <v>-0.60652900319550529</v>
      </c>
    </row>
    <row r="137" spans="1:32" x14ac:dyDescent="0.3">
      <c r="B137" s="109" t="s">
        <v>151</v>
      </c>
      <c r="C137" s="74">
        <f t="shared" si="43"/>
        <v>596.53672400000005</v>
      </c>
      <c r="D137" s="30">
        <v>60.423467000000002</v>
      </c>
      <c r="E137" s="30">
        <v>95.456396999999996</v>
      </c>
      <c r="F137" s="30">
        <v>137.29746599999999</v>
      </c>
      <c r="G137" s="30">
        <v>2.0223279999999999</v>
      </c>
      <c r="H137" s="30">
        <v>119.504717</v>
      </c>
      <c r="I137" s="30">
        <v>98.506467999999998</v>
      </c>
      <c r="J137" s="30">
        <v>83.254489000000007</v>
      </c>
      <c r="K137" s="30">
        <v>7.1391999999999997E-2</v>
      </c>
      <c r="L137" s="79">
        <v>0</v>
      </c>
      <c r="M137" s="74">
        <f t="shared" ref="M137:M143" si="52">SUM(N137:V137)</f>
        <v>793.87679900000012</v>
      </c>
      <c r="N137" s="18">
        <v>132.23060699999999</v>
      </c>
      <c r="O137" s="18">
        <v>102.15311199999999</v>
      </c>
      <c r="P137" s="18">
        <v>101.008826</v>
      </c>
      <c r="Q137" s="18">
        <v>77.820665000000005</v>
      </c>
      <c r="R137" s="18">
        <v>58.012462999999997</v>
      </c>
      <c r="S137" s="18">
        <v>75.250307000000006</v>
      </c>
      <c r="T137" s="18">
        <v>96.928223000000003</v>
      </c>
      <c r="U137" s="18">
        <v>99.438923000000003</v>
      </c>
      <c r="V137" s="81">
        <v>51.033673</v>
      </c>
      <c r="W137" s="90">
        <f t="shared" si="44"/>
        <v>-0.24857770783650279</v>
      </c>
      <c r="X137" s="61">
        <f t="shared" si="45"/>
        <v>-0.54304477328762468</v>
      </c>
      <c r="Y137" s="61">
        <f t="shared" si="46"/>
        <v>-6.5555663150036914E-2</v>
      </c>
      <c r="Z137" s="61">
        <f t="shared" si="47"/>
        <v>0.35926207082141492</v>
      </c>
      <c r="AA137" s="61">
        <f t="shared" si="48"/>
        <v>-0.97401296943427562</v>
      </c>
      <c r="AB137" s="61">
        <f t="shared" si="49"/>
        <v>1.0599835073370354</v>
      </c>
      <c r="AC137" s="61">
        <f t="shared" si="50"/>
        <v>0.3090507125771591</v>
      </c>
      <c r="AD137" s="61">
        <f t="shared" si="51"/>
        <v>-0.14107071786511549</v>
      </c>
      <c r="AE137" s="61">
        <f t="shared" ref="AE137:AE144" si="53">IF(ISERROR(K137/U137-1),"-",(K137/U137-1))</f>
        <v>-0.9992820517575397</v>
      </c>
      <c r="AF137" s="61">
        <f t="shared" ref="AF137:AF144" si="54">IF(ISERROR(L137/V137-1),"-",(L137/V137-1))</f>
        <v>-1</v>
      </c>
    </row>
    <row r="138" spans="1:32" x14ac:dyDescent="0.3">
      <c r="B138" s="109" t="s">
        <v>96</v>
      </c>
      <c r="C138" s="74">
        <f t="shared" si="43"/>
        <v>368.18841099999997</v>
      </c>
      <c r="D138" s="30">
        <v>112.19959799999999</v>
      </c>
      <c r="E138" s="30">
        <v>1.8064E-2</v>
      </c>
      <c r="F138" s="30">
        <v>2.349E-3</v>
      </c>
      <c r="G138" s="30">
        <v>124.05099800000001</v>
      </c>
      <c r="H138" s="30">
        <v>0</v>
      </c>
      <c r="I138" s="30">
        <v>131.91740200000001</v>
      </c>
      <c r="J138" s="30">
        <v>0</v>
      </c>
      <c r="K138" s="30">
        <v>0</v>
      </c>
      <c r="L138" s="79">
        <v>0</v>
      </c>
      <c r="M138" s="74">
        <f t="shared" si="52"/>
        <v>360.51896099999999</v>
      </c>
      <c r="N138" s="18">
        <v>123.95837</v>
      </c>
      <c r="O138" s="18">
        <v>2.3440000000000002E-3</v>
      </c>
      <c r="P138" s="18">
        <v>0</v>
      </c>
      <c r="Q138" s="18">
        <v>7.0100000000000002E-4</v>
      </c>
      <c r="R138" s="18">
        <v>5.6449999999999998E-3</v>
      </c>
      <c r="S138" s="18">
        <v>236.55114</v>
      </c>
      <c r="T138" s="18">
        <v>7.6099999999999996E-4</v>
      </c>
      <c r="U138" s="18">
        <v>0</v>
      </c>
      <c r="V138" s="81">
        <v>0</v>
      </c>
      <c r="W138" s="90">
        <f t="shared" si="44"/>
        <v>2.1273360986968859E-2</v>
      </c>
      <c r="X138" s="61">
        <f t="shared" si="45"/>
        <v>-9.486065362105045E-2</v>
      </c>
      <c r="Y138" s="61">
        <f t="shared" si="46"/>
        <v>6.7064846416382249</v>
      </c>
      <c r="Z138" s="61" t="str">
        <f t="shared" si="47"/>
        <v>-</v>
      </c>
      <c r="AA138" s="61">
        <f t="shared" si="48"/>
        <v>176961.90727532096</v>
      </c>
      <c r="AB138" s="61">
        <f t="shared" si="49"/>
        <v>-1</v>
      </c>
      <c r="AC138" s="61">
        <f t="shared" si="50"/>
        <v>-0.44233030540457341</v>
      </c>
      <c r="AD138" s="61">
        <f t="shared" si="51"/>
        <v>-1</v>
      </c>
      <c r="AE138" s="61" t="str">
        <f t="shared" si="53"/>
        <v>-</v>
      </c>
      <c r="AF138" s="61" t="str">
        <f t="shared" si="54"/>
        <v>-</v>
      </c>
    </row>
    <row r="139" spans="1:32" x14ac:dyDescent="0.3">
      <c r="B139" s="109" t="s">
        <v>80</v>
      </c>
      <c r="C139" s="74">
        <f t="shared" si="43"/>
        <v>48.781742000000001</v>
      </c>
      <c r="D139" s="30">
        <v>9.4968170000000001</v>
      </c>
      <c r="E139" s="30">
        <v>12.79355</v>
      </c>
      <c r="F139" s="30">
        <v>12.642446</v>
      </c>
      <c r="G139" s="30">
        <v>2.5027849999999998</v>
      </c>
      <c r="H139" s="30">
        <v>2.284173</v>
      </c>
      <c r="I139" s="30">
        <v>5.4422639999999998</v>
      </c>
      <c r="J139" s="30">
        <v>3.619707</v>
      </c>
      <c r="K139" s="30">
        <v>0</v>
      </c>
      <c r="L139" s="79">
        <v>0</v>
      </c>
      <c r="M139" s="74">
        <f t="shared" si="52"/>
        <v>123.05543199999998</v>
      </c>
      <c r="N139" s="18">
        <v>12.447981</v>
      </c>
      <c r="O139" s="18">
        <v>7.5186840000000004</v>
      </c>
      <c r="P139" s="18">
        <v>19.169623000000001</v>
      </c>
      <c r="Q139" s="18">
        <v>9.2777759999999994</v>
      </c>
      <c r="R139" s="18">
        <v>19.100809000000002</v>
      </c>
      <c r="S139" s="18">
        <v>12.467547</v>
      </c>
      <c r="T139" s="18">
        <v>11.181781000000001</v>
      </c>
      <c r="U139" s="18">
        <v>19.436904999999999</v>
      </c>
      <c r="V139" s="81">
        <v>12.454326</v>
      </c>
      <c r="W139" s="90">
        <f t="shared" si="44"/>
        <v>-0.60357912521894996</v>
      </c>
      <c r="X139" s="61">
        <f t="shared" si="45"/>
        <v>-0.23707973204650623</v>
      </c>
      <c r="Y139" s="61">
        <f t="shared" si="46"/>
        <v>0.70156772115971355</v>
      </c>
      <c r="Z139" s="61">
        <f t="shared" si="47"/>
        <v>-0.34049584595377813</v>
      </c>
      <c r="AA139" s="61">
        <f t="shared" si="48"/>
        <v>-0.73023869082418025</v>
      </c>
      <c r="AB139" s="61">
        <f t="shared" si="49"/>
        <v>-0.88041485572679146</v>
      </c>
      <c r="AC139" s="61">
        <f t="shared" si="50"/>
        <v>-0.56348558381211644</v>
      </c>
      <c r="AD139" s="61">
        <f t="shared" si="51"/>
        <v>-0.67628528943645028</v>
      </c>
      <c r="AE139" s="61">
        <f t="shared" si="53"/>
        <v>-1</v>
      </c>
      <c r="AF139" s="61">
        <f t="shared" si="54"/>
        <v>-1</v>
      </c>
    </row>
    <row r="140" spans="1:32" x14ac:dyDescent="0.3">
      <c r="B140" s="109" t="s">
        <v>123</v>
      </c>
      <c r="C140" s="74">
        <f t="shared" si="43"/>
        <v>637.31028700000002</v>
      </c>
      <c r="D140" s="30">
        <v>0.65931399999999996</v>
      </c>
      <c r="E140" s="30">
        <v>0.342196</v>
      </c>
      <c r="F140" s="30">
        <v>1.1311530000000001</v>
      </c>
      <c r="G140" s="30">
        <v>5.4000000000000003E-3</v>
      </c>
      <c r="H140" s="30">
        <v>0.100782</v>
      </c>
      <c r="I140" s="30">
        <v>0</v>
      </c>
      <c r="J140" s="30">
        <v>0.78675899999999999</v>
      </c>
      <c r="K140" s="30">
        <v>278.60941800000001</v>
      </c>
      <c r="L140" s="79">
        <v>355.67526500000002</v>
      </c>
      <c r="M140" s="74">
        <f t="shared" si="52"/>
        <v>7.884151000000001</v>
      </c>
      <c r="N140" s="18">
        <v>0.111583</v>
      </c>
      <c r="O140" s="18">
        <v>0.59076700000000004</v>
      </c>
      <c r="P140" s="18">
        <v>0.56540500000000005</v>
      </c>
      <c r="Q140" s="18">
        <v>0.189389</v>
      </c>
      <c r="R140" s="18">
        <v>1.282796</v>
      </c>
      <c r="S140" s="18">
        <v>0.17034199999999999</v>
      </c>
      <c r="T140" s="18">
        <v>5.3086000000000001E-2</v>
      </c>
      <c r="U140" s="18">
        <v>1.1170100000000001</v>
      </c>
      <c r="V140" s="81">
        <v>3.8037730000000001</v>
      </c>
      <c r="W140" s="90">
        <f t="shared" si="44"/>
        <v>79.834358322157954</v>
      </c>
      <c r="X140" s="61">
        <f t="shared" si="45"/>
        <v>4.908731616823351</v>
      </c>
      <c r="Y140" s="61">
        <f t="shared" si="46"/>
        <v>-0.42075979193150603</v>
      </c>
      <c r="Z140" s="61">
        <f t="shared" si="47"/>
        <v>1.0006066447944395</v>
      </c>
      <c r="AA140" s="61">
        <f t="shared" si="48"/>
        <v>-0.97148725638764655</v>
      </c>
      <c r="AB140" s="61">
        <f t="shared" si="49"/>
        <v>-0.92143567644426705</v>
      </c>
      <c r="AC140" s="61">
        <f t="shared" si="50"/>
        <v>-1</v>
      </c>
      <c r="AD140" s="61">
        <f t="shared" si="51"/>
        <v>13.820461138529932</v>
      </c>
      <c r="AE140" s="61">
        <f t="shared" si="53"/>
        <v>248.42428268323471</v>
      </c>
      <c r="AF140" s="61">
        <f t="shared" si="54"/>
        <v>92.505912419063918</v>
      </c>
    </row>
    <row r="141" spans="1:32" x14ac:dyDescent="0.3">
      <c r="B141" s="109" t="s">
        <v>62</v>
      </c>
      <c r="C141" s="74">
        <f t="shared" si="43"/>
        <v>302.62960900000002</v>
      </c>
      <c r="D141" s="30">
        <v>38.907404999999997</v>
      </c>
      <c r="E141" s="30">
        <v>53.099589999999999</v>
      </c>
      <c r="F141" s="30">
        <v>49.751756</v>
      </c>
      <c r="G141" s="30">
        <v>17.430102000000002</v>
      </c>
      <c r="H141" s="30">
        <v>20.301406</v>
      </c>
      <c r="I141" s="30">
        <v>29.153787000000001</v>
      </c>
      <c r="J141" s="30">
        <v>32.460428999999998</v>
      </c>
      <c r="K141" s="30">
        <v>32.458139000000003</v>
      </c>
      <c r="L141" s="79">
        <v>29.066994999999999</v>
      </c>
      <c r="M141" s="74">
        <f t="shared" si="52"/>
        <v>407.313695</v>
      </c>
      <c r="N141" s="18">
        <v>49.387124999999997</v>
      </c>
      <c r="O141" s="18">
        <v>52.481813000000002</v>
      </c>
      <c r="P141" s="18">
        <v>56.167310999999998</v>
      </c>
      <c r="Q141" s="18">
        <v>48.128999</v>
      </c>
      <c r="R141" s="18">
        <v>47.085842</v>
      </c>
      <c r="S141" s="18">
        <v>36.653461</v>
      </c>
      <c r="T141" s="18">
        <v>43.631366999999997</v>
      </c>
      <c r="U141" s="18">
        <v>43.589452999999999</v>
      </c>
      <c r="V141" s="81">
        <v>30.188324000000001</v>
      </c>
      <c r="W141" s="90">
        <f t="shared" si="44"/>
        <v>-0.25701096546729174</v>
      </c>
      <c r="X141" s="61">
        <f t="shared" si="45"/>
        <v>-0.21219538493078915</v>
      </c>
      <c r="Y141" s="61">
        <f t="shared" si="46"/>
        <v>1.1771258740623125E-2</v>
      </c>
      <c r="Z141" s="61">
        <f t="shared" si="47"/>
        <v>-0.11422222082164479</v>
      </c>
      <c r="AA141" s="61">
        <f t="shared" si="48"/>
        <v>-0.63784615591111704</v>
      </c>
      <c r="AB141" s="61">
        <f t="shared" si="49"/>
        <v>-0.56884266824834517</v>
      </c>
      <c r="AC141" s="61">
        <f t="shared" si="50"/>
        <v>-0.2046102549497304</v>
      </c>
      <c r="AD141" s="61">
        <f t="shared" si="51"/>
        <v>-0.2560299795328439</v>
      </c>
      <c r="AE141" s="61">
        <f t="shared" si="53"/>
        <v>-0.25536714122106552</v>
      </c>
      <c r="AF141" s="61">
        <f t="shared" si="54"/>
        <v>-3.7144460222435782E-2</v>
      </c>
    </row>
    <row r="142" spans="1:32" x14ac:dyDescent="0.3">
      <c r="B142" s="109" t="s">
        <v>63</v>
      </c>
      <c r="C142" s="74">
        <f t="shared" si="43"/>
        <v>40.804306000000004</v>
      </c>
      <c r="D142" s="30">
        <v>9.8599770000000007</v>
      </c>
      <c r="E142" s="30">
        <v>3.2583639999999998</v>
      </c>
      <c r="F142" s="30">
        <v>2.8274319999999999</v>
      </c>
      <c r="G142" s="30">
        <v>13.460887</v>
      </c>
      <c r="H142" s="30">
        <v>7.4294079999999996</v>
      </c>
      <c r="I142" s="30">
        <v>0.88178699999999999</v>
      </c>
      <c r="J142" s="30">
        <v>0.40248400000000001</v>
      </c>
      <c r="K142" s="30">
        <v>1.538624</v>
      </c>
      <c r="L142" s="79">
        <v>1.145343</v>
      </c>
      <c r="M142" s="74">
        <f t="shared" si="52"/>
        <v>40.878373000000003</v>
      </c>
      <c r="N142" s="18">
        <v>5.5961889999999999</v>
      </c>
      <c r="O142" s="18">
        <v>6.0321470000000001</v>
      </c>
      <c r="P142" s="18">
        <v>16.264030000000002</v>
      </c>
      <c r="Q142" s="18">
        <v>5.1950200000000004</v>
      </c>
      <c r="R142" s="18">
        <v>3.0640130000000001</v>
      </c>
      <c r="S142" s="18">
        <v>0.63647100000000001</v>
      </c>
      <c r="T142" s="18">
        <v>2.190143</v>
      </c>
      <c r="U142" s="18">
        <v>0.46360899999999999</v>
      </c>
      <c r="V142" s="81">
        <v>1.4367509999999999</v>
      </c>
      <c r="W142" s="90">
        <f t="shared" si="44"/>
        <v>-1.8118871805391512E-3</v>
      </c>
      <c r="X142" s="61">
        <f t="shared" si="45"/>
        <v>0.76190922072145906</v>
      </c>
      <c r="Y142" s="61">
        <f t="shared" si="46"/>
        <v>-0.45983345565020217</v>
      </c>
      <c r="Z142" s="61">
        <f t="shared" si="47"/>
        <v>-0.82615428033519367</v>
      </c>
      <c r="AA142" s="61">
        <f t="shared" si="48"/>
        <v>1.5911136049524348</v>
      </c>
      <c r="AB142" s="61">
        <f t="shared" si="49"/>
        <v>1.42473122666255</v>
      </c>
      <c r="AC142" s="61">
        <f t="shared" si="50"/>
        <v>0.38543154362099763</v>
      </c>
      <c r="AD142" s="61">
        <f t="shared" si="51"/>
        <v>-0.8162293512341432</v>
      </c>
      <c r="AE142" s="61">
        <f t="shared" si="53"/>
        <v>2.3187966583910149</v>
      </c>
      <c r="AF142" s="61">
        <f t="shared" si="54"/>
        <v>-0.20282428896865212</v>
      </c>
    </row>
    <row r="143" spans="1:32" x14ac:dyDescent="0.3">
      <c r="B143" s="109" t="s">
        <v>50</v>
      </c>
      <c r="C143" s="74">
        <f t="shared" si="43"/>
        <v>552.25336300000004</v>
      </c>
      <c r="D143" s="30">
        <v>12.754918</v>
      </c>
      <c r="E143" s="30">
        <v>30.650842999999998</v>
      </c>
      <c r="F143" s="30">
        <v>34.621054000000001</v>
      </c>
      <c r="G143" s="30">
        <v>39.944023000000001</v>
      </c>
      <c r="H143" s="30">
        <v>23.913011000000001</v>
      </c>
      <c r="I143" s="30">
        <v>18.224516000000001</v>
      </c>
      <c r="J143" s="30">
        <v>32.337446999999997</v>
      </c>
      <c r="K143" s="30">
        <v>143.534378</v>
      </c>
      <c r="L143" s="79">
        <v>216.27317299999999</v>
      </c>
      <c r="M143" s="74">
        <f t="shared" si="52"/>
        <v>230.32000400000001</v>
      </c>
      <c r="N143" s="19">
        <v>19.085854999999999</v>
      </c>
      <c r="O143" s="18">
        <v>27.985543</v>
      </c>
      <c r="P143" s="18">
        <v>22.737092000000001</v>
      </c>
      <c r="Q143" s="18">
        <v>26.69333</v>
      </c>
      <c r="R143" s="18">
        <v>25.893628</v>
      </c>
      <c r="S143" s="18">
        <v>34.130158000000002</v>
      </c>
      <c r="T143" s="18">
        <v>21.347200999999998</v>
      </c>
      <c r="U143" s="18">
        <v>24.459613000000001</v>
      </c>
      <c r="V143" s="81">
        <v>27.987583999999998</v>
      </c>
      <c r="W143" s="90">
        <f t="shared" si="44"/>
        <v>1.397765514974548</v>
      </c>
      <c r="X143" s="61">
        <f t="shared" si="45"/>
        <v>-0.33170832535403838</v>
      </c>
      <c r="Y143" s="61">
        <f t="shared" si="46"/>
        <v>9.5238459371683293E-2</v>
      </c>
      <c r="Z143" s="61">
        <f t="shared" si="47"/>
        <v>0.5226685101155415</v>
      </c>
      <c r="AA143" s="61">
        <f t="shared" si="48"/>
        <v>0.49640464490567493</v>
      </c>
      <c r="AB143" s="61">
        <f t="shared" si="49"/>
        <v>-7.6490517280931036E-2</v>
      </c>
      <c r="AC143" s="61">
        <f t="shared" si="50"/>
        <v>-0.46602895890490748</v>
      </c>
      <c r="AD143" s="61">
        <f t="shared" si="51"/>
        <v>0.51483311559206291</v>
      </c>
      <c r="AE143" s="61">
        <f t="shared" si="53"/>
        <v>4.8682195012652079</v>
      </c>
      <c r="AF143" s="61">
        <f t="shared" si="54"/>
        <v>6.7274684731629568</v>
      </c>
    </row>
    <row r="144" spans="1:32" x14ac:dyDescent="0.3">
      <c r="A144" s="11"/>
      <c r="B144" s="108" t="s">
        <v>13</v>
      </c>
      <c r="C144" s="107">
        <f t="shared" ref="C144:L144" si="55">SUM(C8:C143)</f>
        <v>51723.717612000029</v>
      </c>
      <c r="D144" s="131">
        <f t="shared" si="55"/>
        <v>6211.4129429999994</v>
      </c>
      <c r="E144" s="131">
        <f t="shared" si="55"/>
        <v>5185.5117660000014</v>
      </c>
      <c r="F144" s="131">
        <f t="shared" si="55"/>
        <v>7026.8447400000014</v>
      </c>
      <c r="G144" s="131">
        <f t="shared" si="55"/>
        <v>4975.8831599999976</v>
      </c>
      <c r="H144" s="131">
        <f t="shared" si="55"/>
        <v>4532.2291129999985</v>
      </c>
      <c r="I144" s="132">
        <f t="shared" si="55"/>
        <v>5520.5300899999984</v>
      </c>
      <c r="J144" s="132">
        <f t="shared" si="55"/>
        <v>6483.1798449999987</v>
      </c>
      <c r="K144" s="133">
        <f t="shared" si="55"/>
        <v>5741.2701959999995</v>
      </c>
      <c r="L144" s="131">
        <f t="shared" si="55"/>
        <v>6046.8557590000009</v>
      </c>
      <c r="M144" s="96">
        <f t="shared" ref="M144:V144" si="56">SUM(M8:M143)</f>
        <v>56522.647978999958</v>
      </c>
      <c r="N144" s="131">
        <f t="shared" si="56"/>
        <v>6522.1309620000029</v>
      </c>
      <c r="O144" s="132">
        <f t="shared" si="56"/>
        <v>5421.4717879999971</v>
      </c>
      <c r="P144" s="133">
        <f t="shared" si="56"/>
        <v>5466.9043170000041</v>
      </c>
      <c r="Q144" s="131">
        <f t="shared" si="56"/>
        <v>6128.3386570000002</v>
      </c>
      <c r="R144" s="132">
        <f t="shared" si="56"/>
        <v>6388.0001639999937</v>
      </c>
      <c r="S144" s="132">
        <f t="shared" si="56"/>
        <v>6877.8889599999993</v>
      </c>
      <c r="T144" s="132">
        <f t="shared" si="56"/>
        <v>6957.895276000002</v>
      </c>
      <c r="U144" s="132">
        <f t="shared" si="56"/>
        <v>6874.1454629999989</v>
      </c>
      <c r="V144" s="135">
        <f t="shared" si="56"/>
        <v>5885.872392000002</v>
      </c>
      <c r="W144" s="97">
        <f t="shared" si="44"/>
        <v>-8.4902787441644478E-2</v>
      </c>
      <c r="X144" s="137">
        <f t="shared" si="45"/>
        <v>-4.7640567294699343E-2</v>
      </c>
      <c r="Y144" s="138">
        <f t="shared" si="46"/>
        <v>-4.3523240777951555E-2</v>
      </c>
      <c r="Z144" s="136">
        <f t="shared" si="47"/>
        <v>0.28534255083798943</v>
      </c>
      <c r="AA144" s="137">
        <f t="shared" si="48"/>
        <v>-0.1880534940221732</v>
      </c>
      <c r="AB144" s="137">
        <f t="shared" si="49"/>
        <v>-0.29050892350603219</v>
      </c>
      <c r="AC144" s="137">
        <f t="shared" si="50"/>
        <v>-0.19735108808735424</v>
      </c>
      <c r="AD144" s="138">
        <f t="shared" si="51"/>
        <v>-6.8226872088381074E-2</v>
      </c>
      <c r="AE144" s="137">
        <f t="shared" si="53"/>
        <v>-0.16480234133794325</v>
      </c>
      <c r="AF144" s="149">
        <f t="shared" si="54"/>
        <v>2.7350808219832601E-2</v>
      </c>
    </row>
    <row r="145" spans="2:6" x14ac:dyDescent="0.3">
      <c r="B145" s="2" t="s">
        <v>292</v>
      </c>
      <c r="D145" s="27"/>
    </row>
    <row r="146" spans="2:6" x14ac:dyDescent="0.3">
      <c r="D146" s="27"/>
    </row>
    <row r="147" spans="2:6" x14ac:dyDescent="0.3">
      <c r="D147" s="27"/>
    </row>
    <row r="148" spans="2:6" x14ac:dyDescent="0.3">
      <c r="D148" s="27"/>
    </row>
    <row r="149" spans="2:6" x14ac:dyDescent="0.3">
      <c r="D149" s="27"/>
    </row>
    <row r="150" spans="2:6" x14ac:dyDescent="0.3">
      <c r="D150" s="27"/>
      <c r="F150" s="11"/>
    </row>
    <row r="151" spans="2:6" x14ac:dyDescent="0.3">
      <c r="D151" s="27"/>
    </row>
    <row r="152" spans="2:6" x14ac:dyDescent="0.3">
      <c r="D152" s="27"/>
    </row>
    <row r="153" spans="2:6" x14ac:dyDescent="0.3">
      <c r="D153" s="27"/>
    </row>
    <row r="154" spans="2:6" x14ac:dyDescent="0.3">
      <c r="D154" s="27"/>
    </row>
    <row r="155" spans="2:6" x14ac:dyDescent="0.3">
      <c r="D155" s="27"/>
    </row>
    <row r="156" spans="2:6" x14ac:dyDescent="0.3">
      <c r="D156" s="27"/>
    </row>
    <row r="157" spans="2:6" x14ac:dyDescent="0.3">
      <c r="D157" s="27"/>
    </row>
    <row r="158" spans="2:6" x14ac:dyDescent="0.3">
      <c r="D158" s="27"/>
    </row>
    <row r="159" spans="2:6" x14ac:dyDescent="0.3">
      <c r="D159" s="27"/>
    </row>
    <row r="160" spans="2:6" x14ac:dyDescent="0.3">
      <c r="D160" s="27"/>
    </row>
    <row r="161" spans="4:4" x14ac:dyDescent="0.3">
      <c r="D161" s="27"/>
    </row>
    <row r="162" spans="4:4" x14ac:dyDescent="0.3">
      <c r="D162" s="27"/>
    </row>
    <row r="163" spans="4:4" x14ac:dyDescent="0.3">
      <c r="D163" s="27"/>
    </row>
    <row r="164" spans="4:4" x14ac:dyDescent="0.3">
      <c r="D164" s="27"/>
    </row>
    <row r="165" spans="4:4" x14ac:dyDescent="0.3">
      <c r="D165" s="27"/>
    </row>
    <row r="166" spans="4:4" x14ac:dyDescent="0.3">
      <c r="D166" s="27"/>
    </row>
    <row r="167" spans="4:4" x14ac:dyDescent="0.3">
      <c r="D167" s="27"/>
    </row>
    <row r="169" spans="4:4" x14ac:dyDescent="0.3">
      <c r="D169" s="27"/>
    </row>
    <row r="170" spans="4:4" x14ac:dyDescent="0.3">
      <c r="D170" s="27"/>
    </row>
    <row r="171" spans="4:4" x14ac:dyDescent="0.3">
      <c r="D171" s="27"/>
    </row>
    <row r="172" spans="4:4" x14ac:dyDescent="0.3">
      <c r="D172" s="27"/>
    </row>
    <row r="173" spans="4:4" x14ac:dyDescent="0.3">
      <c r="D173" s="27"/>
    </row>
    <row r="174" spans="4:4" x14ac:dyDescent="0.3">
      <c r="D174" s="27"/>
    </row>
    <row r="175" spans="4:4" x14ac:dyDescent="0.3">
      <c r="D175" s="27"/>
    </row>
    <row r="176" spans="4:4" x14ac:dyDescent="0.3">
      <c r="D176" s="27"/>
    </row>
    <row r="177" spans="4:4" x14ac:dyDescent="0.3">
      <c r="D177" s="27"/>
    </row>
    <row r="178" spans="4:4" x14ac:dyDescent="0.3">
      <c r="D178" s="27"/>
    </row>
    <row r="179" spans="4:4" x14ac:dyDescent="0.3">
      <c r="D179" s="27"/>
    </row>
    <row r="180" spans="4:4" x14ac:dyDescent="0.3">
      <c r="D180" s="27"/>
    </row>
    <row r="181" spans="4:4" x14ac:dyDescent="0.3">
      <c r="D181" s="27"/>
    </row>
    <row r="182" spans="4:4" x14ac:dyDescent="0.3">
      <c r="D182" s="27"/>
    </row>
    <row r="183" spans="4:4" x14ac:dyDescent="0.3">
      <c r="D183" s="27"/>
    </row>
    <row r="184" spans="4:4" x14ac:dyDescent="0.3">
      <c r="D184" s="27"/>
    </row>
    <row r="185" spans="4:4" x14ac:dyDescent="0.3">
      <c r="D185" s="27"/>
    </row>
    <row r="186" spans="4:4" x14ac:dyDescent="0.3">
      <c r="D186" s="27"/>
    </row>
    <row r="187" spans="4:4" x14ac:dyDescent="0.3">
      <c r="D187" s="27"/>
    </row>
    <row r="188" spans="4:4" x14ac:dyDescent="0.3">
      <c r="D188" s="27"/>
    </row>
    <row r="189" spans="4:4" x14ac:dyDescent="0.3">
      <c r="D189" s="27"/>
    </row>
    <row r="190" spans="4:4" x14ac:dyDescent="0.3">
      <c r="D190" s="27"/>
    </row>
    <row r="191" spans="4:4" x14ac:dyDescent="0.3">
      <c r="D191" s="27"/>
    </row>
    <row r="192" spans="4:4" x14ac:dyDescent="0.3">
      <c r="D192" s="27"/>
    </row>
    <row r="193" spans="4:4" x14ac:dyDescent="0.3">
      <c r="D193" s="27"/>
    </row>
    <row r="194" spans="4:4" x14ac:dyDescent="0.3">
      <c r="D194" s="27"/>
    </row>
    <row r="195" spans="4:4" x14ac:dyDescent="0.3">
      <c r="D195" s="27"/>
    </row>
    <row r="196" spans="4:4" x14ac:dyDescent="0.3">
      <c r="D196" s="27"/>
    </row>
    <row r="197" spans="4:4" x14ac:dyDescent="0.3">
      <c r="D197" s="27"/>
    </row>
    <row r="198" spans="4:4" x14ac:dyDescent="0.3">
      <c r="D198" s="27"/>
    </row>
    <row r="199" spans="4:4" x14ac:dyDescent="0.3">
      <c r="D199" s="27"/>
    </row>
    <row r="200" spans="4:4" x14ac:dyDescent="0.3">
      <c r="D200" s="27"/>
    </row>
    <row r="201" spans="4:4" x14ac:dyDescent="0.3">
      <c r="D201" s="27"/>
    </row>
    <row r="202" spans="4:4" x14ac:dyDescent="0.3">
      <c r="D202" s="27"/>
    </row>
    <row r="203" spans="4:4" x14ac:dyDescent="0.3">
      <c r="D203" s="27"/>
    </row>
    <row r="204" spans="4:4" x14ac:dyDescent="0.3">
      <c r="D204" s="27"/>
    </row>
    <row r="205" spans="4:4" x14ac:dyDescent="0.3">
      <c r="D205" s="27"/>
    </row>
    <row r="206" spans="4:4" x14ac:dyDescent="0.3">
      <c r="D206" s="27"/>
    </row>
    <row r="207" spans="4:4" x14ac:dyDescent="0.3">
      <c r="D207" s="27"/>
    </row>
    <row r="208" spans="4:4" x14ac:dyDescent="0.3">
      <c r="D208" s="27"/>
    </row>
    <row r="209" spans="4:4" x14ac:dyDescent="0.3">
      <c r="D209" s="27"/>
    </row>
    <row r="210" spans="4:4" x14ac:dyDescent="0.3">
      <c r="D210" s="27"/>
    </row>
    <row r="211" spans="4:4" x14ac:dyDescent="0.3">
      <c r="D211" s="27"/>
    </row>
    <row r="212" spans="4:4" x14ac:dyDescent="0.3">
      <c r="D212" s="27"/>
    </row>
    <row r="213" spans="4:4" x14ac:dyDescent="0.3">
      <c r="D213" s="27"/>
    </row>
    <row r="214" spans="4:4" x14ac:dyDescent="0.3">
      <c r="D214" s="27"/>
    </row>
    <row r="215" spans="4:4" x14ac:dyDescent="0.3">
      <c r="D215" s="27"/>
    </row>
    <row r="216" spans="4:4" x14ac:dyDescent="0.3">
      <c r="D216" s="27"/>
    </row>
    <row r="217" spans="4:4" x14ac:dyDescent="0.3">
      <c r="D217" s="27"/>
    </row>
    <row r="218" spans="4:4" x14ac:dyDescent="0.3">
      <c r="D218" s="27"/>
    </row>
    <row r="219" spans="4:4" x14ac:dyDescent="0.3">
      <c r="D219" s="27"/>
    </row>
    <row r="220" spans="4:4" x14ac:dyDescent="0.3">
      <c r="D220" s="27"/>
    </row>
    <row r="221" spans="4:4" x14ac:dyDescent="0.3">
      <c r="D221" s="27"/>
    </row>
    <row r="222" spans="4:4" x14ac:dyDescent="0.3">
      <c r="D222" s="27"/>
    </row>
    <row r="223" spans="4:4" x14ac:dyDescent="0.3">
      <c r="D223" s="27"/>
    </row>
    <row r="224" spans="4:4" x14ac:dyDescent="0.3">
      <c r="D224" s="27"/>
    </row>
    <row r="225" spans="4:4" x14ac:dyDescent="0.3">
      <c r="D225" s="27"/>
    </row>
    <row r="226" spans="4:4" x14ac:dyDescent="0.3">
      <c r="D226" s="27"/>
    </row>
    <row r="227" spans="4:4" x14ac:dyDescent="0.3">
      <c r="D227" s="27"/>
    </row>
    <row r="228" spans="4:4" x14ac:dyDescent="0.3">
      <c r="D228" s="27"/>
    </row>
    <row r="229" spans="4:4" x14ac:dyDescent="0.3">
      <c r="D229" s="27"/>
    </row>
    <row r="230" spans="4:4" x14ac:dyDescent="0.3">
      <c r="D230" s="27"/>
    </row>
    <row r="231" spans="4:4" x14ac:dyDescent="0.3">
      <c r="D231" s="27"/>
    </row>
    <row r="232" spans="4:4" x14ac:dyDescent="0.3">
      <c r="D232" s="27"/>
    </row>
    <row r="233" spans="4:4" x14ac:dyDescent="0.3">
      <c r="D233" s="27"/>
    </row>
    <row r="234" spans="4:4" x14ac:dyDescent="0.3">
      <c r="D234" s="27"/>
    </row>
    <row r="235" spans="4:4" x14ac:dyDescent="0.3">
      <c r="D235" s="27"/>
    </row>
    <row r="236" spans="4:4" x14ac:dyDescent="0.3">
      <c r="D236" s="27"/>
    </row>
    <row r="237" spans="4:4" x14ac:dyDescent="0.3">
      <c r="D237" s="27"/>
    </row>
    <row r="238" spans="4:4" x14ac:dyDescent="0.3">
      <c r="D238" s="27"/>
    </row>
    <row r="239" spans="4:4" x14ac:dyDescent="0.3">
      <c r="D239" s="27"/>
    </row>
    <row r="240" spans="4:4" x14ac:dyDescent="0.3">
      <c r="D240" s="27"/>
    </row>
    <row r="241" spans="4:4" x14ac:dyDescent="0.3">
      <c r="D241" s="27"/>
    </row>
    <row r="242" spans="4:4" x14ac:dyDescent="0.3">
      <c r="D242" s="27"/>
    </row>
    <row r="243" spans="4:4" x14ac:dyDescent="0.3">
      <c r="D243" s="27"/>
    </row>
    <row r="244" spans="4:4" x14ac:dyDescent="0.3">
      <c r="D244" s="27"/>
    </row>
    <row r="245" spans="4:4" x14ac:dyDescent="0.3">
      <c r="D245" s="27"/>
    </row>
    <row r="246" spans="4:4" x14ac:dyDescent="0.3">
      <c r="D246" s="27"/>
    </row>
    <row r="247" spans="4:4" x14ac:dyDescent="0.3">
      <c r="D247" s="27"/>
    </row>
    <row r="248" spans="4:4" x14ac:dyDescent="0.3">
      <c r="D248" s="27"/>
    </row>
    <row r="249" spans="4:4" x14ac:dyDescent="0.3">
      <c r="D249" s="27"/>
    </row>
    <row r="250" spans="4:4" x14ac:dyDescent="0.3">
      <c r="D250" s="27"/>
    </row>
    <row r="251" spans="4:4" x14ac:dyDescent="0.3">
      <c r="D251" s="27"/>
    </row>
    <row r="252" spans="4:4" x14ac:dyDescent="0.3">
      <c r="D252" s="27"/>
    </row>
    <row r="253" spans="4:4" x14ac:dyDescent="0.3">
      <c r="D253" s="27"/>
    </row>
    <row r="254" spans="4:4" x14ac:dyDescent="0.3">
      <c r="D254" s="27"/>
    </row>
    <row r="255" spans="4:4" x14ac:dyDescent="0.3">
      <c r="D255" s="27"/>
    </row>
    <row r="256" spans="4:4" x14ac:dyDescent="0.3">
      <c r="D256" s="27"/>
    </row>
    <row r="257" spans="4:4" x14ac:dyDescent="0.3">
      <c r="D257" s="27"/>
    </row>
    <row r="258" spans="4:4" x14ac:dyDescent="0.3">
      <c r="D258" s="27"/>
    </row>
    <row r="259" spans="4:4" x14ac:dyDescent="0.3">
      <c r="D259" s="27"/>
    </row>
    <row r="260" spans="4:4" x14ac:dyDescent="0.3">
      <c r="D260" s="27"/>
    </row>
    <row r="261" spans="4:4" x14ac:dyDescent="0.3">
      <c r="D261" s="27"/>
    </row>
    <row r="262" spans="4:4" x14ac:dyDescent="0.3">
      <c r="D262" s="27"/>
    </row>
    <row r="263" spans="4:4" x14ac:dyDescent="0.3">
      <c r="D263" s="27"/>
    </row>
    <row r="264" spans="4:4" x14ac:dyDescent="0.3">
      <c r="D264" s="27"/>
    </row>
    <row r="265" spans="4:4" x14ac:dyDescent="0.3">
      <c r="D265" s="27"/>
    </row>
    <row r="266" spans="4:4" x14ac:dyDescent="0.3">
      <c r="D266" s="27"/>
    </row>
    <row r="267" spans="4:4" x14ac:dyDescent="0.3">
      <c r="D267" s="27"/>
    </row>
    <row r="268" spans="4:4" x14ac:dyDescent="0.3">
      <c r="D268" s="27"/>
    </row>
    <row r="269" spans="4:4" x14ac:dyDescent="0.3">
      <c r="D269" s="27"/>
    </row>
    <row r="270" spans="4:4" x14ac:dyDescent="0.3">
      <c r="D270" s="27"/>
    </row>
    <row r="271" spans="4:4" x14ac:dyDescent="0.3">
      <c r="D271" s="27"/>
    </row>
    <row r="272" spans="4:4" x14ac:dyDescent="0.3">
      <c r="D272" s="27"/>
    </row>
    <row r="273" spans="4:4" x14ac:dyDescent="0.3">
      <c r="D273" s="27"/>
    </row>
    <row r="274" spans="4:4" x14ac:dyDescent="0.3">
      <c r="D274" s="27"/>
    </row>
    <row r="275" spans="4:4" x14ac:dyDescent="0.3">
      <c r="D275" s="27"/>
    </row>
    <row r="276" spans="4:4" x14ac:dyDescent="0.3">
      <c r="D276" s="27"/>
    </row>
    <row r="277" spans="4:4" x14ac:dyDescent="0.3">
      <c r="D277" s="27"/>
    </row>
    <row r="278" spans="4:4" x14ac:dyDescent="0.3">
      <c r="D278" s="27"/>
    </row>
    <row r="279" spans="4:4" x14ac:dyDescent="0.3">
      <c r="D279" s="27"/>
    </row>
    <row r="280" spans="4:4" x14ac:dyDescent="0.3">
      <c r="D280" s="27"/>
    </row>
  </sheetData>
  <mergeCells count="7">
    <mergeCell ref="W5:AF5"/>
    <mergeCell ref="W6:AF6"/>
    <mergeCell ref="B6:B7"/>
    <mergeCell ref="C5:L5"/>
    <mergeCell ref="M5:V5"/>
    <mergeCell ref="C6:L6"/>
    <mergeCell ref="M6:V6"/>
  </mergeCells>
  <pageMargins left="0.7" right="0.7" top="0.75" bottom="0.75" header="0.3" footer="0.3"/>
  <pageSetup paperSize="9" orientation="portrait" r:id="rId1"/>
  <ignoredErrors>
    <ignoredError sqref="M8:M1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workbookViewId="0">
      <pane xSplit="2" topLeftCell="C1" activePane="topRight" state="frozen"/>
      <selection pane="topRight"/>
    </sheetView>
  </sheetViews>
  <sheetFormatPr defaultRowHeight="14.4" x14ac:dyDescent="0.3"/>
  <cols>
    <col min="1" max="1" width="1.77734375" style="2" customWidth="1"/>
    <col min="2" max="2" width="25.77734375" style="2" customWidth="1"/>
    <col min="3" max="11" width="15.77734375" style="2" customWidth="1"/>
    <col min="12" max="16384" width="8.88671875" style="2"/>
  </cols>
  <sheetData>
    <row r="2" spans="2:11" x14ac:dyDescent="0.3">
      <c r="B2" s="3" t="s">
        <v>347</v>
      </c>
      <c r="C2" s="3"/>
    </row>
    <row r="4" spans="2:11" x14ac:dyDescent="0.3">
      <c r="B4" s="3"/>
      <c r="C4" s="183" t="s">
        <v>324</v>
      </c>
      <c r="D4" s="183"/>
      <c r="E4" s="184"/>
      <c r="F4" s="177" t="s">
        <v>324</v>
      </c>
      <c r="G4" s="177"/>
      <c r="H4" s="178"/>
      <c r="I4" s="177" t="s">
        <v>310</v>
      </c>
      <c r="J4" s="177"/>
      <c r="K4" s="180"/>
    </row>
    <row r="5" spans="2:11" x14ac:dyDescent="0.3">
      <c r="B5" s="195" t="s">
        <v>309</v>
      </c>
      <c r="C5" s="177">
        <v>2020</v>
      </c>
      <c r="D5" s="177"/>
      <c r="E5" s="178"/>
      <c r="F5" s="177">
        <v>2019</v>
      </c>
      <c r="G5" s="177"/>
      <c r="H5" s="178"/>
      <c r="I5" s="177" t="s">
        <v>311</v>
      </c>
      <c r="J5" s="177"/>
      <c r="K5" s="180"/>
    </row>
    <row r="6" spans="2:11" x14ac:dyDescent="0.3">
      <c r="B6" s="196"/>
      <c r="C6" s="66" t="s">
        <v>13</v>
      </c>
      <c r="D6" s="54" t="s">
        <v>1</v>
      </c>
      <c r="E6" s="98" t="s">
        <v>5</v>
      </c>
      <c r="F6" s="64" t="s">
        <v>13</v>
      </c>
      <c r="G6" s="42" t="s">
        <v>1</v>
      </c>
      <c r="H6" s="86" t="s">
        <v>5</v>
      </c>
      <c r="I6" s="64" t="s">
        <v>13</v>
      </c>
      <c r="J6" s="42" t="s">
        <v>1</v>
      </c>
      <c r="K6" s="40" t="s">
        <v>5</v>
      </c>
    </row>
    <row r="7" spans="2:11" x14ac:dyDescent="0.3">
      <c r="B7" s="103" t="s">
        <v>312</v>
      </c>
      <c r="C7" s="75">
        <f>SUM(D7:E7)</f>
        <v>0</v>
      </c>
      <c r="D7" s="18">
        <v>0</v>
      </c>
      <c r="E7" s="81">
        <v>0</v>
      </c>
      <c r="F7" s="74">
        <f>SUM(G7:H7)</f>
        <v>328.74833599999999</v>
      </c>
      <c r="G7" s="53">
        <v>328.71213799999998</v>
      </c>
      <c r="H7" s="81">
        <v>3.6198000000000001E-2</v>
      </c>
      <c r="I7" s="90">
        <f>IF(ISERROR(C7/F7-1),"-",(C7/F7-1))</f>
        <v>-1</v>
      </c>
      <c r="J7" s="61">
        <f t="shared" ref="J7:K16" si="0">IF(ISERROR(D7/G7-1),"-",(D7/G7-1))</f>
        <v>-1</v>
      </c>
      <c r="K7" s="61">
        <f t="shared" si="0"/>
        <v>-1</v>
      </c>
    </row>
    <row r="8" spans="2:11" x14ac:dyDescent="0.3">
      <c r="B8" s="103" t="s">
        <v>313</v>
      </c>
      <c r="C8" s="75">
        <f t="shared" ref="C8:C15" si="1">SUM(D8:E8)</f>
        <v>0</v>
      </c>
      <c r="D8" s="18">
        <v>0</v>
      </c>
      <c r="E8" s="81">
        <v>0</v>
      </c>
      <c r="F8" s="74">
        <f t="shared" ref="F8:F15" si="2">SUM(G8:H8)</f>
        <v>371.976945</v>
      </c>
      <c r="G8" s="53">
        <v>338.87653399999999</v>
      </c>
      <c r="H8" s="81">
        <v>33.100411000000001</v>
      </c>
      <c r="I8" s="90">
        <f t="shared" ref="I8:I16" si="3">IF(ISERROR(C8/F8-1),"-",(C8/F8-1))</f>
        <v>-1</v>
      </c>
      <c r="J8" s="61">
        <f t="shared" si="0"/>
        <v>-1</v>
      </c>
      <c r="K8" s="61">
        <f t="shared" si="0"/>
        <v>-1</v>
      </c>
    </row>
    <row r="9" spans="2:11" x14ac:dyDescent="0.3">
      <c r="B9" s="103" t="s">
        <v>314</v>
      </c>
      <c r="C9" s="75">
        <f t="shared" si="1"/>
        <v>0</v>
      </c>
      <c r="D9" s="18">
        <v>0</v>
      </c>
      <c r="E9" s="81">
        <v>0</v>
      </c>
      <c r="F9" s="74">
        <f t="shared" si="2"/>
        <v>336.041878</v>
      </c>
      <c r="G9" s="53">
        <v>334.68807800000002</v>
      </c>
      <c r="H9" s="81">
        <v>1.3537999999999999</v>
      </c>
      <c r="I9" s="90">
        <f t="shared" si="3"/>
        <v>-1</v>
      </c>
      <c r="J9" s="61">
        <f t="shared" si="0"/>
        <v>-1</v>
      </c>
      <c r="K9" s="61">
        <f t="shared" si="0"/>
        <v>-1</v>
      </c>
    </row>
    <row r="10" spans="2:11" x14ac:dyDescent="0.3">
      <c r="B10" s="103" t="s">
        <v>315</v>
      </c>
      <c r="C10" s="75">
        <f t="shared" si="1"/>
        <v>0</v>
      </c>
      <c r="D10" s="18">
        <v>0</v>
      </c>
      <c r="E10" s="81">
        <v>0</v>
      </c>
      <c r="F10" s="74">
        <f t="shared" si="2"/>
        <v>634.91776500000003</v>
      </c>
      <c r="G10" s="53">
        <v>634.91776500000003</v>
      </c>
      <c r="H10" s="81">
        <v>0</v>
      </c>
      <c r="I10" s="90">
        <f t="shared" si="3"/>
        <v>-1</v>
      </c>
      <c r="J10" s="61">
        <f t="shared" si="0"/>
        <v>-1</v>
      </c>
      <c r="K10" s="61" t="str">
        <f t="shared" si="0"/>
        <v>-</v>
      </c>
    </row>
    <row r="11" spans="2:11" x14ac:dyDescent="0.3">
      <c r="B11" s="103" t="s">
        <v>4</v>
      </c>
      <c r="C11" s="75">
        <f t="shared" si="1"/>
        <v>0</v>
      </c>
      <c r="D11" s="18">
        <v>0</v>
      </c>
      <c r="E11" s="81">
        <v>0</v>
      </c>
      <c r="F11" s="74">
        <f t="shared" si="2"/>
        <v>101.32460300000001</v>
      </c>
      <c r="G11" s="53">
        <v>91.389176000000006</v>
      </c>
      <c r="H11" s="81">
        <v>9.9354270000000007</v>
      </c>
      <c r="I11" s="90">
        <f t="shared" si="3"/>
        <v>-1</v>
      </c>
      <c r="J11" s="61">
        <f t="shared" si="0"/>
        <v>-1</v>
      </c>
      <c r="K11" s="61">
        <f t="shared" si="0"/>
        <v>-1</v>
      </c>
    </row>
    <row r="12" spans="2:11" x14ac:dyDescent="0.3">
      <c r="B12" s="103" t="s">
        <v>316</v>
      </c>
      <c r="C12" s="75">
        <f t="shared" si="1"/>
        <v>391.729285</v>
      </c>
      <c r="D12" s="30">
        <v>378.47616499999998</v>
      </c>
      <c r="E12" s="79">
        <v>13.253119999999999</v>
      </c>
      <c r="F12" s="74">
        <f t="shared" si="2"/>
        <v>606.11319200000003</v>
      </c>
      <c r="G12" s="53">
        <v>606.11319200000003</v>
      </c>
      <c r="H12" s="81">
        <v>0</v>
      </c>
      <c r="I12" s="90">
        <f t="shared" si="3"/>
        <v>-0.35370275689363317</v>
      </c>
      <c r="J12" s="61">
        <f t="shared" si="0"/>
        <v>-0.37556850767240857</v>
      </c>
      <c r="K12" s="61" t="str">
        <f t="shared" si="0"/>
        <v>-</v>
      </c>
    </row>
    <row r="13" spans="2:11" x14ac:dyDescent="0.3">
      <c r="B13" s="103" t="s">
        <v>317</v>
      </c>
      <c r="C13" s="75">
        <f t="shared" si="1"/>
        <v>0</v>
      </c>
      <c r="D13" s="32">
        <v>0</v>
      </c>
      <c r="E13" s="112">
        <v>0</v>
      </c>
      <c r="F13" s="74">
        <f t="shared" si="2"/>
        <v>656.53238599999997</v>
      </c>
      <c r="G13" s="53">
        <v>654.044218</v>
      </c>
      <c r="H13" s="81">
        <v>2.4881679999999999</v>
      </c>
      <c r="I13" s="90">
        <f t="shared" si="3"/>
        <v>-1</v>
      </c>
      <c r="J13" s="60">
        <f t="shared" si="0"/>
        <v>-1</v>
      </c>
      <c r="K13" s="60">
        <f t="shared" si="0"/>
        <v>-1</v>
      </c>
    </row>
    <row r="14" spans="2:11" x14ac:dyDescent="0.3">
      <c r="B14" s="103" t="s">
        <v>318</v>
      </c>
      <c r="C14" s="75">
        <f t="shared" si="1"/>
        <v>324.20975900000002</v>
      </c>
      <c r="D14" s="30">
        <v>322.021793</v>
      </c>
      <c r="E14" s="79">
        <v>2.1879659999999999</v>
      </c>
      <c r="F14" s="74">
        <f t="shared" si="2"/>
        <v>544.04677600000002</v>
      </c>
      <c r="G14" s="53">
        <v>544.00266999999997</v>
      </c>
      <c r="H14" s="81">
        <v>4.4105999999999999E-2</v>
      </c>
      <c r="I14" s="90">
        <f t="shared" si="3"/>
        <v>-0.40407741888723181</v>
      </c>
      <c r="J14" s="60">
        <f t="shared" ref="J14:J15" si="4">IF(ISERROR(D14/G14-1),"-",(D14/G14-1))</f>
        <v>-0.40805107996988321</v>
      </c>
      <c r="K14" s="60">
        <f t="shared" ref="K14:K15" si="5">IF(ISERROR(E14/H14-1),"-",(E14/H14-1))</f>
        <v>48.606992245952931</v>
      </c>
    </row>
    <row r="15" spans="2:11" x14ac:dyDescent="0.3">
      <c r="B15" s="103" t="s">
        <v>319</v>
      </c>
      <c r="C15" s="75">
        <f t="shared" si="1"/>
        <v>355.41642400000001</v>
      </c>
      <c r="D15" s="30">
        <v>340.42525000000001</v>
      </c>
      <c r="E15" s="79">
        <v>14.991174000000001</v>
      </c>
      <c r="F15" s="74">
        <f t="shared" si="2"/>
        <v>541.57390900000007</v>
      </c>
      <c r="G15" s="53">
        <v>541.53888900000004</v>
      </c>
      <c r="H15" s="81">
        <v>3.5020000000000003E-2</v>
      </c>
      <c r="I15" s="90">
        <f t="shared" si="3"/>
        <v>-0.34373421966308215</v>
      </c>
      <c r="J15" s="60">
        <f t="shared" si="4"/>
        <v>-0.37137432432853412</v>
      </c>
      <c r="K15" s="60">
        <f t="shared" si="5"/>
        <v>427.07464306110791</v>
      </c>
    </row>
    <row r="16" spans="2:11" x14ac:dyDescent="0.3">
      <c r="B16" s="108" t="s">
        <v>13</v>
      </c>
      <c r="C16" s="104">
        <f>SUM(C7:C15)</f>
        <v>1071.355468</v>
      </c>
      <c r="D16" s="131">
        <f>SUM(D7:D15)</f>
        <v>1040.9232079999999</v>
      </c>
      <c r="E16" s="135">
        <f>SUM(E7:E15)</f>
        <v>30.432259999999999</v>
      </c>
      <c r="F16" s="68">
        <f>SUM(F7:F15)</f>
        <v>4121.2757899999997</v>
      </c>
      <c r="G16" s="132">
        <f t="shared" ref="G16:H16" si="6">SUM(G7:G15)</f>
        <v>4074.2826599999999</v>
      </c>
      <c r="H16" s="135">
        <f t="shared" si="6"/>
        <v>46.993130000000008</v>
      </c>
      <c r="I16" s="72">
        <f t="shared" si="3"/>
        <v>-0.74004276282611992</v>
      </c>
      <c r="J16" s="136">
        <f t="shared" si="0"/>
        <v>-0.74451374760532696</v>
      </c>
      <c r="K16" s="139">
        <f t="shared" si="0"/>
        <v>-0.35241044808038979</v>
      </c>
    </row>
    <row r="17" spans="2:3" x14ac:dyDescent="0.3">
      <c r="B17" s="43" t="s">
        <v>291</v>
      </c>
    </row>
    <row r="20" spans="2:3" x14ac:dyDescent="0.3">
      <c r="C20" s="27"/>
    </row>
    <row r="21" spans="2:3" x14ac:dyDescent="0.3">
      <c r="C21" s="27"/>
    </row>
  </sheetData>
  <mergeCells count="7">
    <mergeCell ref="I4:K4"/>
    <mergeCell ref="I5:K5"/>
    <mergeCell ref="B5:B6"/>
    <mergeCell ref="C5:E5"/>
    <mergeCell ref="C4:E4"/>
    <mergeCell ref="F4:H4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INDICE</vt:lpstr>
      <vt:lpstr>A.1</vt:lpstr>
      <vt:lpstr>A.2</vt:lpstr>
      <vt:lpstr>A.3</vt:lpstr>
      <vt:lpstr>A.4</vt:lpstr>
      <vt:lpstr>A.5</vt:lpstr>
      <vt:lpstr>A.6</vt:lpstr>
      <vt:lpstr>A.7</vt:lpstr>
      <vt:lpstr>A.8</vt:lpstr>
      <vt:lpstr>A.9</vt:lpstr>
      <vt:lpstr>A.10</vt:lpstr>
      <vt:lpstr>A.11</vt:lpstr>
      <vt:lpstr>A.12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DNRE - Ana Rocha</dc:creator>
  <cp:lastModifiedBy>MF / DNRE - Ana Rocha</cp:lastModifiedBy>
  <dcterms:created xsi:type="dcterms:W3CDTF">2020-03-10T10:38:46Z</dcterms:created>
  <dcterms:modified xsi:type="dcterms:W3CDTF">2020-11-23T12:49:19Z</dcterms:modified>
</cp:coreProperties>
</file>